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Economic Development\DPS and DGP\DGP\Clifton\Youth Activities Grant\Application Docs\"/>
    </mc:Choice>
  </mc:AlternateContent>
  <xr:revisionPtr revIDLastSave="0" documentId="13_ncr:1_{89610DEB-CF40-4AB2-8509-170DBC137E53}" xr6:coauthVersionLast="47" xr6:coauthVersionMax="47" xr10:uidLastSave="{00000000-0000-0000-0000-000000000000}"/>
  <bookViews>
    <workbookView xWindow="-120" yWindow="-120" windowWidth="38640" windowHeight="15720" xr2:uid="{275918B1-5459-4B5A-81CA-2CE8372A6A21}"/>
  </bookViews>
  <sheets>
    <sheet name="Budget and Profile" sheetId="1" r:id="rId1"/>
    <sheet name="Procurement Tab" sheetId="5"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APP_Fund_Source">'[1]Master Data'!$B$4:$B$6</definedName>
    <definedName name="Budg_Central">#REF!</definedName>
    <definedName name="Budg_Derby_Core">#REF!</definedName>
    <definedName name="Budg_Derby_Post">#REF!</definedName>
    <definedName name="Budg_Derby_Pre">#REF!</definedName>
    <definedName name="Budg_Derby_Supp">#REF!</definedName>
    <definedName name="Budg_Leic_Core">#REF!</definedName>
    <definedName name="Budg_Leic_Post">#REF!</definedName>
    <definedName name="Budg_Leic_Pre">#REF!</definedName>
    <definedName name="Budg_Leic_Supp">#REF!</definedName>
    <definedName name="Budg_Lough_Core">#REF!</definedName>
    <definedName name="Budg_Lough_L4L">#REF!</definedName>
    <definedName name="Budg_Lough_Post">#REF!</definedName>
    <definedName name="Budg_Lough_Pre">#REF!</definedName>
    <definedName name="Budg_Lough_Supp">#REF!</definedName>
    <definedName name="Bugd_Lough_Pre">#REF!</definedName>
    <definedName name="Communities_and_Place">#REF!</definedName>
    <definedName name="Communities_and_Place_Outputs">#REF!</definedName>
    <definedName name="Cost_Centre_List">[2]Contracts!$B$4:$B$58</definedName>
    <definedName name="Course_list">'[1]Master Data'!$B$13:$B$57</definedName>
    <definedName name="ESF_Costs">'[3]Cost Categories'!$A$3:$A$11</definedName>
    <definedName name="Funding_Type">'[1]Master Data'!$C$4:$C$9</definedName>
    <definedName name="Investment_Priority">#REF!</definedName>
    <definedName name="MaxTransactionValue">[4]Reference!$F$4</definedName>
    <definedName name="MinTransactionValue">[4]Reference!$F$3</definedName>
    <definedName name="Multiply">#REF!</definedName>
    <definedName name="Multiply_Outputs">#REF!</definedName>
    <definedName name="ORGdata">[5]Control!$A$1:$B$6</definedName>
    <definedName name="Output_Lists">[6]Sheet3!$I$2:$I$38</definedName>
    <definedName name="PayScaleData">#REF!</definedName>
    <definedName name="People_and_Skills">#REF!</definedName>
    <definedName name="People_and_Skills_Outputs">#REF!</definedName>
    <definedName name="Results_List">[7]Lists!$L$1:$L$38</definedName>
    <definedName name="Scale">'[8]Grade Structure'!$C$5:$C$18</definedName>
    <definedName name="SCPData">#REF!</definedName>
    <definedName name="Supporting_Local_Business">#REF!</definedName>
    <definedName name="Supporting_Local_Business_Outputs">#REF!</definedName>
    <definedName name="YEI_Costs">'[3]Cost Categories'!$D$3:$D$7</definedName>
  </definedNames>
  <calcPr calcId="191029"/>
  <customWorkbookViews>
    <customWorkbookView name="Alex Reader - Personal View" guid="{3446F7BF-32D9-419B-83CD-5C6C1C9A6E9C}" mergeInterval="0" personalView="1" maximized="1" xWindow="-8" yWindow="-8" windowWidth="257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C19" i="1" s="1"/>
  <c r="B13" i="1"/>
  <c r="B19" i="1" s="1"/>
  <c r="C40" i="1"/>
  <c r="C39" i="1"/>
  <c r="C38" i="1"/>
  <c r="B40" i="1"/>
  <c r="B39" i="1"/>
  <c r="B38" i="1"/>
  <c r="D28" i="1"/>
  <c r="D27" i="1"/>
  <c r="D26" i="1"/>
  <c r="D33" i="1"/>
  <c r="D34" i="1"/>
  <c r="D32" i="1"/>
  <c r="D17" i="1"/>
  <c r="F17" i="1" s="1"/>
  <c r="D18" i="1"/>
  <c r="F18" i="1" s="1"/>
  <c r="D16" i="1"/>
  <c r="F16" i="1" s="1"/>
  <c r="D15" i="1"/>
  <c r="F15" i="1" s="1"/>
  <c r="D14" i="1"/>
  <c r="F14" i="1" s="1"/>
  <c r="D11" i="1"/>
  <c r="D12" i="1"/>
  <c r="D10" i="1"/>
  <c r="D13" i="1" l="1"/>
  <c r="D19" i="1" s="1"/>
  <c r="D40" i="1"/>
  <c r="D39" i="1"/>
  <c r="D38" i="1"/>
  <c r="E13" i="1" l="1"/>
  <c r="E10" i="1"/>
  <c r="E11" i="1"/>
  <c r="E12" i="1"/>
</calcChain>
</file>

<file path=xl/sharedStrings.xml><?xml version="1.0" encoding="utf-8"?>
<sst xmlns="http://schemas.openxmlformats.org/spreadsheetml/2006/main" count="109" uniqueCount="71">
  <si>
    <t>Total</t>
  </si>
  <si>
    <t>Part 1: Budget</t>
  </si>
  <si>
    <t>% of total grant requested</t>
  </si>
  <si>
    <t xml:space="preserve">The total amount requested must be more than the minimum and not exceed the maximum available </t>
  </si>
  <si>
    <t>Clifton Neighbourhood Board’s Youth Activities Grant</t>
  </si>
  <si>
    <t>Appendix B</t>
  </si>
  <si>
    <t>Contribution to volunteers expenses</t>
  </si>
  <si>
    <t>Other costs - please give details</t>
  </si>
  <si>
    <t xml:space="preserve">Minimum grant </t>
  </si>
  <si>
    <t>Maximum grant</t>
  </si>
  <si>
    <t>Name of chosen supplier</t>
  </si>
  <si>
    <t xml:space="preserve">Date of supplier quote </t>
  </si>
  <si>
    <t>Cost (£) excluding VAT:</t>
  </si>
  <si>
    <t>Cost (£) including VAT</t>
  </si>
  <si>
    <t>Supplier website (if applicable)</t>
  </si>
  <si>
    <t>If costs of these goods / services are more than £2,499, details of two additional suppliers whose quotes have been sought must be included below</t>
  </si>
  <si>
    <t>Date quote provided (if applicable)</t>
  </si>
  <si>
    <t>Reason for not choosing this supplier</t>
  </si>
  <si>
    <t>Table 1a</t>
  </si>
  <si>
    <t>Is your organisation able to reclaim VAT?  - Delete as appropriate. (if yes, the grant awarded will be for the amount excluding VAT)</t>
  </si>
  <si>
    <t>Yes</t>
  </si>
  <si>
    <t>No</t>
  </si>
  <si>
    <t>Please Note: in the event that your application is successful, you may be asked to submit copies of all supplier quotes, or requests for quotes, referenced in this section to Nottingham City Council.</t>
  </si>
  <si>
    <r>
      <t>Name  of 2</t>
    </r>
    <r>
      <rPr>
        <b/>
        <vertAlign val="superscript"/>
        <sz val="11"/>
        <color rgb="FF000000"/>
        <rFont val="Arial"/>
        <family val="2"/>
      </rPr>
      <t>nd</t>
    </r>
    <r>
      <rPr>
        <b/>
        <sz val="11"/>
        <color rgb="FF000000"/>
        <rFont val="Arial"/>
        <family val="2"/>
      </rPr>
      <t xml:space="preserve"> supplier asked to provide quote</t>
    </r>
  </si>
  <si>
    <r>
      <t>Name of 3</t>
    </r>
    <r>
      <rPr>
        <b/>
        <vertAlign val="superscript"/>
        <sz val="11"/>
        <color rgb="FF000000"/>
        <rFont val="Arial"/>
        <family val="2"/>
      </rPr>
      <t>rd</t>
    </r>
    <r>
      <rPr>
        <b/>
        <sz val="11"/>
        <color rgb="FF000000"/>
        <rFont val="Arial"/>
        <family val="2"/>
      </rPr>
      <t xml:space="preserve"> supplier asked to provide quote</t>
    </r>
  </si>
  <si>
    <t xml:space="preserve">*Please note: If your organisation is able to reclaim VAT, you must be able to cash-flow the value of this VAT until it is reimbursed / reclaimed, as the grant will only cover the costs of the goods and services excluding VAT. </t>
  </si>
  <si>
    <t>Table 1b</t>
  </si>
  <si>
    <t>Jun 26 - Dec 26</t>
  </si>
  <si>
    <t>Jan 27 - May 27</t>
  </si>
  <si>
    <t>How many individual volunteers will support the activities</t>
  </si>
  <si>
    <t>Additional activities / sessions / events</t>
  </si>
  <si>
    <t>Additional individuals attending</t>
  </si>
  <si>
    <t xml:space="preserve">How many (unique) individuals will attend these activities. </t>
  </si>
  <si>
    <t>How many individual volunteers will support these activities</t>
  </si>
  <si>
    <t>Total number of activities / sessions / events (similar to those included in application) that you are currently planning to deliver?</t>
  </si>
  <si>
    <t>Total number of activities / sessions / events (similar to those included in application) you would deliver if  awarded this grant?</t>
  </si>
  <si>
    <t>How to complete this table</t>
  </si>
  <si>
    <t>If you are delivering one activity or session each week for 26 weeks, record this as 26 activities, not 1.
If you are not awarded the grant and will not deliver any activities, please enter 0.</t>
  </si>
  <si>
    <t>If the same 20 people attend an activity or session each week for 26 weeks, record this as 20 individuals, not 520 (20 × 26).
For the Jan–Jun 2027 period, include only the number of new individuals who have not already taken part in activities between Jul–Dec 2026.
Do not include parents or carers of young people attending the sessions.
If you are not awarded the grant and will not deliver any activities, please enter 0.</t>
  </si>
  <si>
    <t>If the same 3 volunteers support an activity session each week for 26 weeks, record this as 3 volunteers, not 72 (3 × 26).
For the Jan–Jun 2027 period, include only new volunteers who did not volunteer during Jul–Dec 2026.
If you are not awarded the grant and will not deliver any activities, please enter 0.</t>
  </si>
  <si>
    <t>If the same 20 people attend an activity or session each week for 26 weeks, this should be reported as 20 individuals, not 520 (20 × 26).
For the Jan–Jun 2027 period, include only the number of new individuals who have not previously taken part in activities between Jul–Dec 2026.
Parents or carers of young people attending the sessions should not be included in the number of individuals attending.</t>
  </si>
  <si>
    <t>If the same three people support an activity session each week for 26 weeks, this should be reported as three volunteers, not 72 (3 × 26).
For the Jan–Jun 2027 period, include only new volunteers who did not volunteer during Jul–Dec 2026.</t>
  </si>
  <si>
    <t>If you had planned to deliver one activity or session per week for 26 weeks, and this would increase to two sessions per week if awarded the grant, this should be reported as 52 activities, not 2.</t>
  </si>
  <si>
    <t>Jan - Jun 27</t>
  </si>
  <si>
    <t>Jul - Dec 26</t>
  </si>
  <si>
    <t>Part 2: Delivery Profile</t>
  </si>
  <si>
    <t>Table 1</t>
  </si>
  <si>
    <r>
      <t>Goods, services and equipment exceeding £2,499.  (Only complete a table if purchases of the goods or services f</t>
    </r>
    <r>
      <rPr>
        <b/>
        <u/>
        <sz val="11"/>
        <color theme="1"/>
        <rFont val="Arial"/>
        <family val="2"/>
      </rPr>
      <t>rom a single supplie</t>
    </r>
    <r>
      <rPr>
        <b/>
        <sz val="11"/>
        <color theme="1"/>
        <rFont val="Arial"/>
        <family val="2"/>
      </rPr>
      <t>r cost more than £2,499)</t>
    </r>
  </si>
  <si>
    <t>Please Note: in the event that your application is successful, you may be asked to submit copies of all supplier quotes, or requests for quotes referenced in this section to Nottingham City Council.</t>
  </si>
  <si>
    <t>Description of goods /services / equipment to be purchased</t>
  </si>
  <si>
    <t>Chosen supplier address (if applicable)</t>
  </si>
  <si>
    <t>Address line 1:</t>
  </si>
  <si>
    <t>Address line 2:</t>
  </si>
  <si>
    <t>Postcode:</t>
  </si>
  <si>
    <r>
      <t xml:space="preserve">Reasons for choosing this supplier: </t>
    </r>
    <r>
      <rPr>
        <sz val="11"/>
        <color rgb="FF000000"/>
        <rFont val="Arial"/>
        <family val="2"/>
      </rPr>
      <t>for example - price, supplier expertise, track record, quality</t>
    </r>
  </si>
  <si>
    <t>If the costs of these goods / services are more than £2,499, details of two additional suppliers whose quotes have been sought must be included below</t>
  </si>
  <si>
    <t xml:space="preserve">If quote was provided: supplier quote £ (exc VAT) </t>
  </si>
  <si>
    <t>If quote was provided: supplier quote £ (inc VAT)</t>
  </si>
  <si>
    <t>If quote was provided:supplier quote £ (inc VAT)</t>
  </si>
  <si>
    <t>Organisation name</t>
  </si>
  <si>
    <r>
      <t xml:space="preserve">Please input amount in pounds (£) in </t>
    </r>
    <r>
      <rPr>
        <b/>
        <u/>
        <sz val="11"/>
        <color theme="1"/>
        <rFont val="Arial"/>
        <family val="2"/>
      </rPr>
      <t>the yellow cells</t>
    </r>
    <r>
      <rPr>
        <b/>
        <sz val="11"/>
        <color theme="1"/>
        <rFont val="Arial"/>
        <family val="2"/>
      </rPr>
      <t xml:space="preserve"> in the funding profile below. The amount should be based on the total funds that will be spent in each period</t>
    </r>
  </si>
  <si>
    <t>Use of grant requested</t>
  </si>
  <si>
    <t>Contribution to salary costs</t>
  </si>
  <si>
    <t>Costs of marketing &amp; promotion</t>
  </si>
  <si>
    <r>
      <t xml:space="preserve">Table 2 - Please input numbers in </t>
    </r>
    <r>
      <rPr>
        <b/>
        <u/>
        <sz val="11"/>
        <color theme="1"/>
        <rFont val="Arial"/>
        <family val="2"/>
      </rPr>
      <t>the yellow cells</t>
    </r>
    <r>
      <rPr>
        <b/>
        <sz val="11"/>
        <color theme="1"/>
        <rFont val="Arial"/>
        <family val="2"/>
      </rPr>
      <t xml:space="preserve"> in the profile below. The values given should be the number of outputs that will be delivered by the organisation in each period</t>
    </r>
  </si>
  <si>
    <t>Existing commitments / plans with funding you have already secured</t>
  </si>
  <si>
    <r>
      <t xml:space="preserve">Table 3 - Please input numbers in </t>
    </r>
    <r>
      <rPr>
        <b/>
        <u/>
        <sz val="11"/>
        <color theme="1"/>
        <rFont val="Arial"/>
        <family val="2"/>
      </rPr>
      <t>the yellow cells</t>
    </r>
    <r>
      <rPr>
        <b/>
        <sz val="11"/>
        <color theme="1"/>
        <rFont val="Arial"/>
        <family val="2"/>
      </rPr>
      <t xml:space="preserve"> in the profile below. The values given should be the number of outputs that will be delivered by the organisation in each period</t>
    </r>
  </si>
  <si>
    <t>Commitments / plans for the grant funding included in Part 1: Budget (above)</t>
  </si>
  <si>
    <t>Cells highlighted in red if the number proposed in Table 3 is less than the equivalent cell in Table 2. Please revise the number in the cell in Table 3</t>
  </si>
  <si>
    <t>Additionality through this grant</t>
  </si>
  <si>
    <t>Additional volunteers supported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</si>
</sst>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
    <numFmt numFmtId="165" formatCode="&quot;£&quot;#,##0.00"/>
    <numFmt numFmtId="166" formatCode="0.0%"/>
  </numFmts>
  <fonts count="11" x14ac:knownFonts="1">
    <font>
      <sz val="11"/>
      <color theme="1"/>
      <name val="Calibri"/>
      <family val="2"/>
      <scheme val="minor"/>
    </font>
    <font>
      <sz val="11"/>
      <color theme="1"/>
      <name val="Arial"/>
      <family val="2"/>
    </font>
    <font>
      <b/>
      <sz val="11"/>
      <color theme="1"/>
      <name val="Arial"/>
      <family val="2"/>
    </font>
    <font>
      <b/>
      <u/>
      <sz val="11"/>
      <color theme="1"/>
      <name val="Arial"/>
      <family val="2"/>
    </font>
    <font>
      <sz val="11"/>
      <color rgb="FF000000"/>
      <name val="Arial"/>
      <family val="2"/>
    </font>
    <font>
      <sz val="8"/>
      <name val="Calibri"/>
      <family val="2"/>
      <scheme val="minor"/>
    </font>
    <font>
      <sz val="10"/>
      <color theme="1"/>
      <name val="Arial"/>
      <family val="2"/>
    </font>
    <font>
      <b/>
      <sz val="11"/>
      <color rgb="FF000000"/>
      <name val="Arial"/>
      <family val="2"/>
    </font>
    <font>
      <i/>
      <sz val="11"/>
      <color theme="1"/>
      <name val="Arial"/>
      <family val="2"/>
    </font>
    <font>
      <i/>
      <sz val="11"/>
      <color rgb="FF000000"/>
      <name val="Arial"/>
      <family val="2"/>
    </font>
    <font>
      <b/>
      <vertAlign val="superscript"/>
      <sz val="11"/>
      <color rgb="FF00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BFBFBF"/>
        <bgColor indexed="64"/>
      </patternFill>
    </fill>
    <fill>
      <patternFill patternType="solid">
        <fgColor rgb="FFC5E0B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5" tint="0.59999389629810485"/>
        <bgColor indexed="64"/>
      </patternFill>
    </fill>
  </fills>
  <borders count="52">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158">
    <xf numFmtId="0" fontId="0" fillId="0" borderId="0" xfId="0"/>
    <xf numFmtId="0" fontId="1" fillId="0" borderId="0" xfId="0" applyFont="1" applyAlignment="1">
      <alignment vertical="center"/>
    </xf>
    <xf numFmtId="0" fontId="1" fillId="0" borderId="0" xfId="0" applyFont="1" applyAlignment="1">
      <alignment horizontal="center" vertical="center"/>
    </xf>
    <xf numFmtId="164" fontId="1" fillId="3" borderId="6" xfId="0" applyNumberFormat="1" applyFont="1" applyFill="1" applyBorder="1" applyAlignment="1" applyProtection="1">
      <alignment horizontal="center" vertical="center"/>
      <protection locked="0"/>
    </xf>
    <xf numFmtId="164" fontId="1" fillId="3" borderId="10" xfId="0" applyNumberFormat="1" applyFont="1" applyFill="1" applyBorder="1" applyAlignment="1" applyProtection="1">
      <alignment horizontal="center" vertical="center"/>
      <protection locked="0"/>
    </xf>
    <xf numFmtId="164" fontId="1" fillId="3" borderId="17" xfId="0" applyNumberFormat="1" applyFont="1" applyFill="1" applyBorder="1" applyAlignment="1" applyProtection="1">
      <alignment horizontal="center" vertical="center"/>
      <protection locked="0"/>
    </xf>
    <xf numFmtId="164" fontId="1" fillId="3" borderId="32" xfId="0" applyNumberFormat="1" applyFont="1" applyFill="1" applyBorder="1" applyAlignment="1" applyProtection="1">
      <alignment horizontal="center" vertical="center"/>
      <protection locked="0"/>
    </xf>
    <xf numFmtId="164" fontId="1" fillId="3" borderId="31" xfId="0" applyNumberFormat="1" applyFont="1" applyFill="1" applyBorder="1" applyAlignment="1" applyProtection="1">
      <alignment horizontal="center" vertical="center"/>
      <protection locked="0"/>
    </xf>
    <xf numFmtId="164" fontId="1" fillId="3" borderId="29" xfId="0" applyNumberFormat="1" applyFont="1" applyFill="1" applyBorder="1" applyAlignment="1" applyProtection="1">
      <alignment horizontal="center" vertical="center"/>
      <protection locked="0"/>
    </xf>
    <xf numFmtId="164" fontId="1" fillId="3" borderId="30" xfId="0" applyNumberFormat="1" applyFont="1" applyFill="1" applyBorder="1" applyAlignment="1" applyProtection="1">
      <alignment horizontal="center" vertical="center"/>
      <protection locked="0"/>
    </xf>
    <xf numFmtId="164" fontId="1" fillId="3" borderId="40" xfId="0" applyNumberFormat="1" applyFont="1" applyFill="1" applyBorder="1" applyAlignment="1" applyProtection="1">
      <alignment horizontal="center" vertical="center"/>
      <protection locked="0"/>
    </xf>
    <xf numFmtId="164" fontId="1" fillId="3" borderId="19"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center" vertical="center"/>
      <protection locked="0"/>
    </xf>
    <xf numFmtId="0" fontId="2" fillId="0" borderId="0" xfId="0" applyFont="1" applyAlignment="1">
      <alignment vertical="center" wrapText="1"/>
    </xf>
    <xf numFmtId="0" fontId="4" fillId="0" borderId="5" xfId="0" applyFont="1" applyBorder="1" applyAlignment="1">
      <alignment vertical="center" wrapText="1"/>
    </xf>
    <xf numFmtId="0" fontId="1" fillId="0" borderId="18" xfId="0" applyFont="1" applyBorder="1" applyAlignment="1">
      <alignment vertical="center" wrapText="1"/>
    </xf>
    <xf numFmtId="0" fontId="1" fillId="0" borderId="0" xfId="0" applyFont="1" applyAlignment="1">
      <alignment horizontal="left" vertical="center" wrapText="1"/>
    </xf>
    <xf numFmtId="0" fontId="1" fillId="3" borderId="6" xfId="0" applyFont="1" applyFill="1" applyBorder="1" applyAlignment="1" applyProtection="1">
      <alignment vertical="center" wrapText="1"/>
      <protection locked="0"/>
    </xf>
    <xf numFmtId="0" fontId="1" fillId="3" borderId="10" xfId="0" applyFont="1" applyFill="1" applyBorder="1" applyAlignment="1" applyProtection="1">
      <alignment vertical="center" wrapText="1"/>
      <protection locked="0"/>
    </xf>
    <xf numFmtId="0" fontId="1" fillId="3" borderId="32" xfId="0" applyFont="1" applyFill="1" applyBorder="1" applyAlignment="1" applyProtection="1">
      <alignment vertical="center" wrapText="1"/>
      <protection locked="0"/>
    </xf>
    <xf numFmtId="0" fontId="1" fillId="3" borderId="11" xfId="0" applyFont="1" applyFill="1" applyBorder="1" applyAlignment="1" applyProtection="1">
      <alignment vertical="center" wrapText="1"/>
      <protection locked="0"/>
    </xf>
    <xf numFmtId="0" fontId="1" fillId="0" borderId="0" xfId="0" applyFont="1"/>
    <xf numFmtId="0" fontId="7" fillId="0" borderId="27"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4" fillId="0" borderId="17" xfId="0" applyFont="1" applyBorder="1" applyAlignment="1">
      <alignment vertical="center" wrapText="1"/>
    </xf>
    <xf numFmtId="0" fontId="7" fillId="0" borderId="1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7" xfId="0" applyFont="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1" fillId="8" borderId="39"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1" fillId="0" borderId="16" xfId="0" applyFont="1" applyBorder="1" applyAlignment="1">
      <alignment vertical="center" wrapText="1"/>
    </xf>
    <xf numFmtId="0" fontId="1" fillId="3" borderId="14" xfId="0" applyFont="1" applyFill="1" applyBorder="1" applyAlignment="1" applyProtection="1">
      <alignment horizontal="center" vertical="center"/>
      <protection locked="0"/>
    </xf>
    <xf numFmtId="0" fontId="1" fillId="3" borderId="41" xfId="0" applyFont="1" applyFill="1" applyBorder="1" applyAlignment="1" applyProtection="1">
      <alignment horizontal="center" vertical="center"/>
      <protection locked="0"/>
    </xf>
    <xf numFmtId="0" fontId="1" fillId="3" borderId="43"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 fillId="3" borderId="49" xfId="0" applyFont="1" applyFill="1" applyBorder="1" applyAlignment="1" applyProtection="1">
      <alignment horizontal="center" vertical="center"/>
      <protection locked="0"/>
    </xf>
    <xf numFmtId="0" fontId="1" fillId="0" borderId="51" xfId="0" applyFont="1" applyBorder="1" applyAlignment="1">
      <alignment vertical="center" wrapText="1"/>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horizontal="center" vertical="center"/>
    </xf>
    <xf numFmtId="0" fontId="2" fillId="2" borderId="5" xfId="0" applyFont="1" applyFill="1" applyBorder="1" applyAlignment="1">
      <alignment horizontal="center" vertical="center" wrapText="1"/>
    </xf>
    <xf numFmtId="0" fontId="1" fillId="0" borderId="19" xfId="0" applyFont="1" applyBorder="1" applyAlignment="1">
      <alignment vertical="center"/>
    </xf>
    <xf numFmtId="164" fontId="1" fillId="2" borderId="19" xfId="0" applyNumberFormat="1" applyFont="1" applyFill="1" applyBorder="1" applyAlignment="1">
      <alignment horizontal="center" vertical="center"/>
    </xf>
    <xf numFmtId="9" fontId="1" fillId="2" borderId="19" xfId="0" applyNumberFormat="1" applyFont="1" applyFill="1" applyBorder="1" applyAlignment="1">
      <alignment horizontal="center" vertical="center"/>
    </xf>
    <xf numFmtId="0" fontId="1" fillId="0" borderId="10" xfId="0" applyFont="1" applyBorder="1" applyAlignment="1">
      <alignment vertical="center"/>
    </xf>
    <xf numFmtId="164" fontId="1" fillId="2" borderId="6" xfId="0" applyNumberFormat="1" applyFont="1" applyFill="1" applyBorder="1" applyAlignment="1">
      <alignment horizontal="center" vertical="center"/>
    </xf>
    <xf numFmtId="9" fontId="1" fillId="2" borderId="6" xfId="0" applyNumberFormat="1" applyFont="1" applyFill="1" applyBorder="1" applyAlignment="1">
      <alignment horizontal="center" vertical="center"/>
    </xf>
    <xf numFmtId="0" fontId="1" fillId="0" borderId="32" xfId="0" applyFont="1" applyBorder="1" applyAlignment="1">
      <alignment vertical="center"/>
    </xf>
    <xf numFmtId="164" fontId="1" fillId="2" borderId="17" xfId="0" applyNumberFormat="1" applyFont="1" applyFill="1" applyBorder="1" applyAlignment="1">
      <alignment horizontal="center" vertical="center"/>
    </xf>
    <xf numFmtId="9" fontId="1" fillId="2" borderId="17" xfId="0" applyNumberFormat="1" applyFont="1" applyFill="1" applyBorder="1" applyAlignment="1">
      <alignment horizontal="center" vertical="center"/>
    </xf>
    <xf numFmtId="0" fontId="1" fillId="5" borderId="5" xfId="0" applyFont="1" applyFill="1" applyBorder="1" applyAlignment="1">
      <alignment vertical="center"/>
    </xf>
    <xf numFmtId="164" fontId="1" fillId="5" borderId="28" xfId="0" applyNumberFormat="1" applyFont="1" applyFill="1" applyBorder="1" applyAlignment="1">
      <alignment horizontal="center" vertical="center"/>
    </xf>
    <xf numFmtId="164" fontId="1" fillId="5" borderId="5" xfId="0" applyNumberFormat="1" applyFont="1" applyFill="1" applyBorder="1" applyAlignment="1">
      <alignment horizontal="center" vertical="center"/>
    </xf>
    <xf numFmtId="9" fontId="1" fillId="2" borderId="5"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6" fontId="1" fillId="6" borderId="6" xfId="0" applyNumberFormat="1" applyFont="1" applyFill="1" applyBorder="1" applyAlignment="1">
      <alignment horizontal="center" vertical="center"/>
    </xf>
    <xf numFmtId="166" fontId="1" fillId="6" borderId="10" xfId="0" applyNumberFormat="1" applyFont="1" applyFill="1" applyBorder="1" applyAlignment="1">
      <alignment horizontal="center" vertical="center"/>
    </xf>
    <xf numFmtId="166" fontId="1" fillId="6" borderId="32" xfId="0" applyNumberFormat="1" applyFont="1" applyFill="1" applyBorder="1" applyAlignment="1">
      <alignment horizontal="center" vertical="center"/>
    </xf>
    <xf numFmtId="166" fontId="1" fillId="6" borderId="11" xfId="0" applyNumberFormat="1" applyFont="1" applyFill="1" applyBorder="1" applyAlignment="1">
      <alignment horizontal="center" vertical="center"/>
    </xf>
    <xf numFmtId="0" fontId="2" fillId="0" borderId="9" xfId="0" applyFont="1" applyBorder="1" applyAlignment="1">
      <alignment vertical="center"/>
    </xf>
    <xf numFmtId="164" fontId="2" fillId="0" borderId="9" xfId="0" applyNumberFormat="1" applyFont="1" applyBorder="1" applyAlignment="1">
      <alignment horizontal="center" vertical="center"/>
    </xf>
    <xf numFmtId="166" fontId="2" fillId="2" borderId="9" xfId="0" applyNumberFormat="1" applyFont="1" applyFill="1" applyBorder="1" applyAlignment="1">
      <alignment horizontal="center" vertical="center"/>
    </xf>
    <xf numFmtId="0" fontId="1" fillId="0" borderId="1" xfId="0" applyFont="1" applyBorder="1" applyAlignment="1">
      <alignment horizontal="right" vertical="center"/>
    </xf>
    <xf numFmtId="6" fontId="1" fillId="0" borderId="5" xfId="0" applyNumberFormat="1" applyFont="1" applyBorder="1" applyAlignment="1">
      <alignment horizontal="center" vertical="center"/>
    </xf>
    <xf numFmtId="0" fontId="1" fillId="0" borderId="28" xfId="0" applyFont="1" applyBorder="1" applyAlignment="1">
      <alignment horizontal="right" vertical="center"/>
    </xf>
    <xf numFmtId="0" fontId="1" fillId="0" borderId="0" xfId="0" applyFont="1" applyAlignment="1">
      <alignment horizontal="right" vertical="center"/>
    </xf>
    <xf numFmtId="6" fontId="1" fillId="0" borderId="0" xfId="0" applyNumberFormat="1" applyFont="1" applyAlignment="1">
      <alignment horizontal="center" vertical="center"/>
    </xf>
    <xf numFmtId="0" fontId="2" fillId="10" borderId="2" xfId="0" applyFont="1" applyFill="1" applyBorder="1" applyAlignment="1">
      <alignment vertical="center" wrapText="1"/>
    </xf>
    <xf numFmtId="0" fontId="2" fillId="10" borderId="5" xfId="0" applyFont="1" applyFill="1" applyBorder="1" applyAlignment="1">
      <alignment horizontal="center" vertical="center"/>
    </xf>
    <xf numFmtId="0" fontId="1" fillId="0" borderId="42" xfId="0" applyFont="1" applyBorder="1" applyAlignment="1">
      <alignment vertical="center" wrapText="1"/>
    </xf>
    <xf numFmtId="0" fontId="2" fillId="2" borderId="1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24" xfId="0" applyFont="1" applyBorder="1" applyAlignment="1">
      <alignment vertical="center" wrapText="1"/>
    </xf>
    <xf numFmtId="0" fontId="2" fillId="2" borderId="9" xfId="0" applyFont="1" applyFill="1" applyBorder="1" applyAlignment="1">
      <alignment horizontal="center" vertical="center" wrapText="1"/>
    </xf>
    <xf numFmtId="0" fontId="4" fillId="0" borderId="0" xfId="0" applyFont="1" applyAlignment="1">
      <alignment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2" fillId="11" borderId="2" xfId="0" applyFont="1" applyFill="1" applyBorder="1" applyAlignment="1">
      <alignment vertical="center" wrapText="1"/>
    </xf>
    <xf numFmtId="0" fontId="2" fillId="11" borderId="5" xfId="0" applyFont="1" applyFill="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2" fillId="2" borderId="5"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12" xfId="0" applyFont="1" applyBorder="1" applyAlignment="1">
      <alignment vertical="center" wrapText="1"/>
    </xf>
    <xf numFmtId="0" fontId="1" fillId="2" borderId="42"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9" xfId="0" applyFont="1" applyFill="1" applyBorder="1" applyAlignment="1">
      <alignment horizontal="center" vertical="center"/>
    </xf>
    <xf numFmtId="0" fontId="2" fillId="11" borderId="3"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25" xfId="0" applyFont="1" applyFill="1" applyBorder="1" applyAlignment="1">
      <alignment horizontal="center" vertical="center" wrapText="1"/>
    </xf>
    <xf numFmtId="0" fontId="1" fillId="0" borderId="13" xfId="0" applyFont="1" applyBorder="1" applyAlignment="1">
      <alignment vertical="center" wrapText="1"/>
    </xf>
    <xf numFmtId="0" fontId="4" fillId="0" borderId="51" xfId="0" applyFont="1" applyBorder="1" applyAlignment="1">
      <alignment vertical="center" wrapText="1"/>
    </xf>
    <xf numFmtId="0" fontId="1" fillId="3" borderId="35" xfId="0" applyFont="1" applyFill="1" applyBorder="1" applyAlignment="1" applyProtection="1">
      <alignment horizontal="center" vertical="center"/>
      <protection locked="0"/>
    </xf>
    <xf numFmtId="0" fontId="1" fillId="3" borderId="33" xfId="0" applyFont="1" applyFill="1" applyBorder="1" applyAlignment="1" applyProtection="1">
      <alignment horizontal="center" vertical="center"/>
      <protection locked="0"/>
    </xf>
    <xf numFmtId="0" fontId="1" fillId="3" borderId="42" xfId="0" applyFont="1" applyFill="1" applyBorder="1" applyAlignment="1" applyProtection="1">
      <alignment horizontal="center" vertical="center"/>
      <protection locked="0"/>
    </xf>
    <xf numFmtId="0" fontId="1" fillId="3" borderId="44"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0" borderId="0" xfId="0" applyFont="1" applyAlignment="1">
      <alignment horizontal="left" vertical="center" wrapText="1" indent="1"/>
    </xf>
    <xf numFmtId="0" fontId="1" fillId="0" borderId="1"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46" xfId="0" applyFont="1" applyBorder="1" applyAlignment="1">
      <alignment horizontal="left" vertical="center" wrapText="1" indent="1"/>
    </xf>
    <xf numFmtId="0" fontId="1" fillId="0" borderId="15" xfId="0" applyFont="1" applyBorder="1" applyAlignment="1">
      <alignment horizontal="left" vertical="center" wrapText="1" indent="1"/>
    </xf>
    <xf numFmtId="0" fontId="1" fillId="0" borderId="47" xfId="0" applyFont="1" applyBorder="1" applyAlignment="1">
      <alignment horizontal="left" vertical="center" wrapText="1" indent="1"/>
    </xf>
    <xf numFmtId="0" fontId="1" fillId="0" borderId="22" xfId="0" applyFont="1" applyBorder="1" applyAlignment="1">
      <alignment horizontal="left" vertical="center" wrapText="1" indent="1"/>
    </xf>
    <xf numFmtId="0" fontId="1" fillId="11" borderId="20" xfId="0" applyFont="1" applyFill="1" applyBorder="1" applyAlignment="1">
      <alignment horizontal="left" vertical="center"/>
    </xf>
    <xf numFmtId="0" fontId="1" fillId="11" borderId="4" xfId="0" applyFont="1" applyFill="1" applyBorder="1" applyAlignment="1">
      <alignment horizontal="left" vertical="center"/>
    </xf>
    <xf numFmtId="0" fontId="2" fillId="3" borderId="1"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1" fillId="0" borderId="45" xfId="0" applyFont="1" applyBorder="1" applyAlignment="1">
      <alignment horizontal="left" vertical="center" wrapText="1" indent="1"/>
    </xf>
    <xf numFmtId="0" fontId="1" fillId="0" borderId="44" xfId="0" applyFont="1" applyBorder="1" applyAlignment="1">
      <alignment horizontal="left" vertical="center" wrapText="1" indent="1"/>
    </xf>
    <xf numFmtId="0" fontId="1" fillId="10" borderId="1" xfId="0" applyFont="1" applyFill="1" applyBorder="1" applyAlignment="1">
      <alignment horizontal="left" vertical="center"/>
    </xf>
    <xf numFmtId="0" fontId="1" fillId="10" borderId="36" xfId="0" applyFont="1" applyFill="1" applyBorder="1" applyAlignment="1">
      <alignment horizontal="left" vertical="center"/>
    </xf>
    <xf numFmtId="0" fontId="2" fillId="3" borderId="23" xfId="0" applyFont="1" applyFill="1" applyBorder="1" applyAlignment="1" applyProtection="1">
      <alignment vertical="center" wrapText="1"/>
      <protection locked="0"/>
    </xf>
    <xf numFmtId="0" fontId="2" fillId="3" borderId="34" xfId="0" applyFont="1" applyFill="1" applyBorder="1" applyAlignment="1" applyProtection="1">
      <alignment vertical="center" wrapText="1"/>
      <protection locked="0"/>
    </xf>
    <xf numFmtId="0" fontId="2" fillId="3" borderId="24" xfId="0" applyFont="1" applyFill="1" applyBorder="1" applyAlignment="1" applyProtection="1">
      <alignment vertical="center" wrapText="1"/>
      <protection locked="0"/>
    </xf>
    <xf numFmtId="0" fontId="2" fillId="3" borderId="22"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38" xfId="0" applyFont="1" applyFill="1" applyBorder="1" applyAlignment="1" applyProtection="1">
      <alignment vertical="center" wrapText="1"/>
      <protection locked="0"/>
    </xf>
    <xf numFmtId="0" fontId="4" fillId="0" borderId="1" xfId="0" applyFont="1" applyBorder="1" applyAlignment="1">
      <alignment vertical="center" wrapText="1"/>
    </xf>
    <xf numFmtId="0" fontId="4" fillId="0" borderId="28" xfId="0" applyFont="1" applyBorder="1" applyAlignment="1">
      <alignment vertical="center" wrapText="1"/>
    </xf>
    <xf numFmtId="0" fontId="4" fillId="0" borderId="36" xfId="0" applyFont="1" applyBorder="1" applyAlignment="1">
      <alignment vertical="center" wrapText="1"/>
    </xf>
    <xf numFmtId="0" fontId="2" fillId="9" borderId="1" xfId="0" applyFont="1" applyFill="1" applyBorder="1" applyAlignment="1">
      <alignment horizontal="left" wrapText="1"/>
    </xf>
    <xf numFmtId="0" fontId="1" fillId="9" borderId="28" xfId="0" applyFont="1" applyFill="1" applyBorder="1" applyAlignment="1">
      <alignment horizontal="left" wrapText="1"/>
    </xf>
    <xf numFmtId="0" fontId="1" fillId="9" borderId="36" xfId="0" applyFont="1" applyFill="1" applyBorder="1" applyAlignment="1">
      <alignment horizontal="left" wrapText="1"/>
    </xf>
    <xf numFmtId="0" fontId="2" fillId="3" borderId="1" xfId="0" applyFont="1" applyFill="1" applyBorder="1" applyAlignment="1" applyProtection="1">
      <alignment vertical="center" wrapText="1"/>
      <protection locked="0"/>
    </xf>
    <xf numFmtId="0" fontId="2" fillId="3" borderId="36" xfId="0" applyFont="1" applyFill="1" applyBorder="1" applyAlignment="1" applyProtection="1">
      <alignment vertical="center" wrapText="1"/>
      <protection locked="0"/>
    </xf>
    <xf numFmtId="165" fontId="7" fillId="8" borderId="1" xfId="0" applyNumberFormat="1" applyFont="1" applyFill="1" applyBorder="1" applyAlignment="1" applyProtection="1">
      <alignment vertical="center" wrapText="1"/>
      <protection locked="0"/>
    </xf>
    <xf numFmtId="165" fontId="7" fillId="8" borderId="36" xfId="0" applyNumberFormat="1" applyFont="1" applyFill="1" applyBorder="1" applyAlignment="1" applyProtection="1">
      <alignment vertical="center" wrapText="1"/>
      <protection locked="0"/>
    </xf>
    <xf numFmtId="165" fontId="7" fillId="4" borderId="1" xfId="0" applyNumberFormat="1" applyFont="1" applyFill="1" applyBorder="1" applyAlignment="1" applyProtection="1">
      <alignment vertical="center" wrapText="1"/>
      <protection locked="0"/>
    </xf>
    <xf numFmtId="165" fontId="7" fillId="4" borderId="36" xfId="0" applyNumberFormat="1" applyFont="1" applyFill="1" applyBorder="1" applyAlignment="1" applyProtection="1">
      <alignment vertical="center" wrapText="1"/>
      <protection locked="0"/>
    </xf>
    <xf numFmtId="0" fontId="7" fillId="0" borderId="23" xfId="0" applyFont="1" applyBorder="1" applyAlignment="1">
      <alignment vertical="center" wrapText="1"/>
    </xf>
    <xf numFmtId="0" fontId="7" fillId="0" borderId="37" xfId="0" applyFont="1" applyBorder="1" applyAlignment="1">
      <alignment vertical="center" wrapText="1"/>
    </xf>
    <xf numFmtId="0" fontId="7" fillId="0" borderId="34" xfId="0" applyFont="1" applyBorder="1" applyAlignment="1">
      <alignment vertical="center" wrapText="1"/>
    </xf>
    <xf numFmtId="0" fontId="2" fillId="3" borderId="35" xfId="0" applyFont="1" applyFill="1" applyBorder="1" applyAlignment="1" applyProtection="1">
      <alignment vertical="center" wrapText="1"/>
      <protection locked="0"/>
    </xf>
    <xf numFmtId="0" fontId="2" fillId="3" borderId="33" xfId="0" applyFont="1" applyFill="1" applyBorder="1" applyAlignment="1" applyProtection="1">
      <alignment vertical="center" wrapText="1"/>
      <protection locked="0"/>
    </xf>
    <xf numFmtId="0" fontId="2" fillId="3" borderId="16" xfId="0" applyFont="1" applyFill="1" applyBorder="1" applyAlignment="1" applyProtection="1">
      <alignment vertical="center" wrapText="1"/>
      <protection locked="0"/>
    </xf>
    <xf numFmtId="0" fontId="2" fillId="3" borderId="15" xfId="0" applyFont="1" applyFill="1" applyBorder="1" applyAlignment="1" applyProtection="1">
      <alignment vertical="center" wrapText="1"/>
      <protection locked="0"/>
    </xf>
    <xf numFmtId="0" fontId="9" fillId="7" borderId="1" xfId="0" applyFont="1" applyFill="1" applyBorder="1" applyAlignment="1">
      <alignment vertical="center" wrapText="1"/>
    </xf>
    <xf numFmtId="0" fontId="9" fillId="7" borderId="28" xfId="0" applyFont="1" applyFill="1" applyBorder="1" applyAlignment="1">
      <alignment vertical="center" wrapText="1"/>
    </xf>
    <xf numFmtId="0" fontId="9" fillId="7" borderId="36" xfId="0" applyFont="1" applyFill="1" applyBorder="1" applyAlignment="1">
      <alignment vertical="center" wrapText="1"/>
    </xf>
    <xf numFmtId="0" fontId="8" fillId="0" borderId="37" xfId="0" applyFont="1" applyBorder="1" applyAlignment="1">
      <alignment horizontal="left" wrapText="1"/>
    </xf>
    <xf numFmtId="0" fontId="2" fillId="0" borderId="20"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88900</xdr:colOff>
      <xdr:row>0</xdr:row>
      <xdr:rowOff>114300</xdr:rowOff>
    </xdr:from>
    <xdr:to>
      <xdr:col>4</xdr:col>
      <xdr:colOff>1735944</xdr:colOff>
      <xdr:row>1</xdr:row>
      <xdr:rowOff>288290</xdr:rowOff>
    </xdr:to>
    <xdr:pic>
      <xdr:nvPicPr>
        <xdr:cNvPr id="2" name="Picture 1" descr="A black and white sign with black text&#10;&#10;AI-generated content may be incorrect.">
          <a:extLst>
            <a:ext uri="{FF2B5EF4-FFF2-40B4-BE49-F238E27FC236}">
              <a16:creationId xmlns:a16="http://schemas.microsoft.com/office/drawing/2014/main" id="{6AF9D9B2-ADE5-34AA-C119-AABD84A58F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9150" y="114300"/>
          <a:ext cx="2824480" cy="564515"/>
        </a:xfrm>
        <a:prstGeom prst="rect">
          <a:avLst/>
        </a:prstGeom>
        <a:noFill/>
        <a:ln>
          <a:noFill/>
        </a:ln>
      </xdr:spPr>
    </xdr:pic>
    <xdr:clientData/>
  </xdr:twoCellAnchor>
  <xdr:twoCellAnchor editAs="oneCell">
    <xdr:from>
      <xdr:col>5</xdr:col>
      <xdr:colOff>514350</xdr:colOff>
      <xdr:row>0</xdr:row>
      <xdr:rowOff>133350</xdr:rowOff>
    </xdr:from>
    <xdr:to>
      <xdr:col>5</xdr:col>
      <xdr:colOff>2197100</xdr:colOff>
      <xdr:row>1</xdr:row>
      <xdr:rowOff>321310</xdr:rowOff>
    </xdr:to>
    <xdr:pic>
      <xdr:nvPicPr>
        <xdr:cNvPr id="3" name="Picture 2" descr="A logo with a person holding a hand&#10;&#10;AI-generated content may be incorrect.">
          <a:extLst>
            <a:ext uri="{FF2B5EF4-FFF2-40B4-BE49-F238E27FC236}">
              <a16:creationId xmlns:a16="http://schemas.microsoft.com/office/drawing/2014/main" id="{BEF96B07-85F7-8338-154A-96BAC7D1F8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20200" y="133350"/>
          <a:ext cx="1689100" cy="56324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FB\FFB%20Modelling%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Finance\Apps\FINANCE\Business%20Plan%2019_20\City%20Scenario%20Planning\Salary%20model%20FY1920%20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Nottingham%20Works\YEI%201%20-%20Nottm%20Works\DWP%20funding%20agreement\Project%20Change%20Request%208%20-%20ABG%20partners\Nottm%20Works%20-%20PCR%238%20financial%20annex%20-%20FINAL%202008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Nottingham%20Works\YEI%201%20-%20Nottm%20Works\Budget%20&amp;%20Expenditure\Claims\2016%20Qr%202\Qr%202%20Claim%20docs\Nottm%20City%20Council%20-%20%20ESIF%20Transaction%20List%20Apr%20-%20Jun%2016%20v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cfsw2k121\shd_dev01\Eco%20Dev%20Finance\Salary%20Info\Salary%20Budget\2018-19\PM%2018-19%20Dixon%20Mr%20Robert%20@%202017%2011%2028.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ottinghamcc-my.sharepoint.com/Economic%20Development/Skills/ESF/YEI/Application%20Docs%20&amp;%20prep/Nottm%20Works%20-%20April%2016%20start/Application%20-%20Apr%2016%20start/Indicators%20Table%20(2.1)_Nottingham%20Works%20-%20April%20star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Nottingham%20Works\YEI%201%20-%20Nottm%20Works\DWP%20funding%20agreement\Project%20Change%20Request%208%20-%20ABG%20partners\Nottm%20Works%20-%20PCR%238%20Indicator%20Annex%20-%20v2%200307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reade\AppData\Local\Microsoft\Windows\Temporary%20Internet%20Files\Content.Outlook\MUJA4UOS\ESF%20Budget%20Employ%20Module%201%20City%20Only%20140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ivers"/>
      <sheetName val="Master Data"/>
      <sheetName val="Starts"/>
      <sheetName val="P&amp;L"/>
      <sheetName val="Workings"/>
      <sheetName val="Levy Income"/>
      <sheetName val="16-18 NonLevy Income"/>
      <sheetName val="19+ NonLevy Income"/>
      <sheetName val="EPA"/>
      <sheetName val="Salaries"/>
      <sheetName val="Master_Data"/>
      <sheetName val="Levy_Income"/>
      <sheetName val="16-18_NonLevy_Income"/>
      <sheetName val="19+_NonLevy_Income"/>
    </sheetNames>
    <sheetDataSet>
      <sheetData sheetId="0" refreshError="1"/>
      <sheetData sheetId="1">
        <row r="4">
          <cell r="B4" t="str">
            <v>Levy</v>
          </cell>
          <cell r="C4" t="str">
            <v>Funding</v>
          </cell>
        </row>
        <row r="5">
          <cell r="B5" t="str">
            <v>16-18 Non-Levy</v>
          </cell>
          <cell r="C5" t="str">
            <v>Provider Incentive</v>
          </cell>
        </row>
        <row r="6">
          <cell r="B6" t="str">
            <v>19+ Non-Levy</v>
          </cell>
          <cell r="C6" t="str">
            <v>Functional Skills</v>
          </cell>
        </row>
        <row r="7">
          <cell r="C7" t="str">
            <v>ALS</v>
          </cell>
        </row>
        <row r="8">
          <cell r="C8" t="str">
            <v>Disadvantage Funding</v>
          </cell>
        </row>
        <row r="9">
          <cell r="C9" t="str">
            <v>Employer Contribution</v>
          </cell>
        </row>
        <row r="13">
          <cell r="B13" t="str">
            <v>Customer Service L2</v>
          </cell>
        </row>
        <row r="14">
          <cell r="B14" t="str">
            <v>Customer Service L3</v>
          </cell>
        </row>
        <row r="15">
          <cell r="B15" t="str">
            <v>Business &amp; Administration L2</v>
          </cell>
        </row>
        <row r="16">
          <cell r="B16" t="str">
            <v>Supporting Teaching &amp; Learning in Schools L2</v>
          </cell>
        </row>
        <row r="17">
          <cell r="B17" t="str">
            <v>Business &amp; Administration L3</v>
          </cell>
        </row>
        <row r="18">
          <cell r="B18" t="str">
            <v>Supporting Teaching &amp; Learning in Schools L3</v>
          </cell>
        </row>
        <row r="19">
          <cell r="B19" t="str">
            <v>Supporting T&amp;L in PE &amp; School Sport L3</v>
          </cell>
        </row>
        <row r="20">
          <cell r="B20" t="str">
            <v>Customer Service Practitioner (Pre2019)</v>
          </cell>
        </row>
        <row r="21">
          <cell r="B21" t="str">
            <v>Customer Service Practitioner (Post 2019)</v>
          </cell>
        </row>
        <row r="22">
          <cell r="B22" t="str">
            <v>Business and Professional Administration L4</v>
          </cell>
        </row>
        <row r="23">
          <cell r="B23" t="str">
            <v>Business Administrator L3</v>
          </cell>
        </row>
        <row r="24">
          <cell r="B24" t="str">
            <v>Team Leader / Supervisor L3</v>
          </cell>
        </row>
        <row r="25">
          <cell r="B25" t="str">
            <v>Operations / Departmental Manager L5</v>
          </cell>
        </row>
        <row r="26">
          <cell r="B26" t="str">
            <v>Digital Marketeer L3</v>
          </cell>
        </row>
        <row r="27">
          <cell r="B27" t="str">
            <v>Careers Guidance L6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B4" t="str">
            <v>Levy</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MC"/>
      <sheetName val="Hol Buy Back"/>
      <sheetName val="TS"/>
      <sheetName val="Master List"/>
      <sheetName val="FMG"/>
      <sheetName val="AP(FFY)"/>
      <sheetName val="City"/>
      <sheetName val="County"/>
      <sheetName val="Fut Impact"/>
      <sheetName val="Get Ahead"/>
      <sheetName val="IAPT"/>
      <sheetName val="IASS"/>
      <sheetName val="NCSEM"/>
      <sheetName val="NCSEoE"/>
      <sheetName val="YEI"/>
      <sheetName val="CEC"/>
      <sheetName val="Com grants"/>
      <sheetName val="Con Skills"/>
      <sheetName val="Impact"/>
      <sheetName val="Jobs Hub"/>
      <sheetName val="Move Ahead"/>
      <sheetName val="PDC"/>
      <sheetName val="Skills"/>
      <sheetName val="Stay Ahead"/>
      <sheetName val="WEX"/>
      <sheetName val="TE"/>
      <sheetName val="Contracts"/>
      <sheetName val="Salary Scales"/>
      <sheetName val="Journal"/>
      <sheetName val="Version_Control"/>
      <sheetName val="Hol_Buy_Back"/>
      <sheetName val="Master_List"/>
      <sheetName val="Fut_Impact"/>
      <sheetName val="Get_Ahead"/>
      <sheetName val="Com_grants"/>
      <sheetName val="Con_Skills"/>
      <sheetName val="Jobs_Hub"/>
      <sheetName val="Move_Ahead"/>
      <sheetName val="Stay_Ahead"/>
      <sheetName val="Salary_Scales"/>
    </sheetNames>
    <sheetDataSet>
      <sheetData sheetId="0"/>
      <sheetData sheetId="1">
        <row r="3">
          <cell r="B3">
            <v>68</v>
          </cell>
        </row>
      </sheetData>
      <sheetData sheetId="2"/>
      <sheetData sheetId="3"/>
      <sheetData sheetId="4"/>
      <sheetData sheetId="5">
        <row r="411">
          <cell r="F411">
            <v>44888.820000000007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B4" t="str">
            <v>CEC</v>
          </cell>
        </row>
        <row r="5">
          <cell r="B5" t="str">
            <v>Community Grants</v>
          </cell>
        </row>
        <row r="6">
          <cell r="B6" t="str">
            <v>Construction Skills</v>
          </cell>
        </row>
        <row r="7">
          <cell r="B7" t="str">
            <v>Impact ATA</v>
          </cell>
        </row>
        <row r="8">
          <cell r="B8" t="str">
            <v>Impact ATA Team</v>
          </cell>
        </row>
        <row r="9">
          <cell r="B9" t="str">
            <v>Jobs Hub</v>
          </cell>
        </row>
        <row r="10">
          <cell r="B10" t="str">
            <v>Move Ahead</v>
          </cell>
        </row>
        <row r="11">
          <cell r="B11" t="str">
            <v>Professional Development Centre</v>
          </cell>
        </row>
        <row r="12">
          <cell r="B12" t="str">
            <v>Skills Delivery</v>
          </cell>
        </row>
        <row r="13">
          <cell r="B13" t="str">
            <v>Stay Ahead</v>
          </cell>
        </row>
        <row r="14">
          <cell r="B14" t="str">
            <v>WEX</v>
          </cell>
        </row>
        <row r="15">
          <cell r="B15" t="str">
            <v>YES Grant</v>
          </cell>
        </row>
        <row r="16">
          <cell r="B16" t="str">
            <v>Alternative Provision (FFY)</v>
          </cell>
        </row>
        <row r="17">
          <cell r="B17" t="str">
            <v>City NEET</v>
          </cell>
        </row>
        <row r="18">
          <cell r="B18" t="str">
            <v>County NEET</v>
          </cell>
        </row>
        <row r="19">
          <cell r="B19" t="str">
            <v>Family Learning (FFY)</v>
          </cell>
        </row>
        <row r="20">
          <cell r="B20" t="str">
            <v>Future Impact</v>
          </cell>
        </row>
        <row r="21">
          <cell r="B21" t="str">
            <v>Get Ahead</v>
          </cell>
        </row>
        <row r="22">
          <cell r="B22" t="str">
            <v>Guidance</v>
          </cell>
        </row>
        <row r="23">
          <cell r="B23" t="str">
            <v>IAPT</v>
          </cell>
        </row>
        <row r="24">
          <cell r="B24" t="str">
            <v>IASS</v>
          </cell>
        </row>
        <row r="25">
          <cell r="B25" t="str">
            <v>Independent Support</v>
          </cell>
        </row>
        <row r="26">
          <cell r="B26" t="str">
            <v>NCS EM</v>
          </cell>
        </row>
        <row r="27">
          <cell r="B27" t="str">
            <v>NCS EoE</v>
          </cell>
        </row>
        <row r="28">
          <cell r="B28" t="str">
            <v>Targeted Transitions</v>
          </cell>
        </row>
        <row r="29">
          <cell r="B29" t="str">
            <v>YEI - Intensive Careers Support</v>
          </cell>
        </row>
        <row r="30">
          <cell r="B30" t="str">
            <v>Futures Management Group</v>
          </cell>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Costs Profile"/>
      <sheetName val="Funding Profile"/>
      <sheetName val="Funding Sources"/>
      <sheetName val="Priority"/>
      <sheetName val="Ref_LEP"/>
      <sheetName val="Cost Categories"/>
      <sheetName val="Funding Sources Data"/>
      <sheetName val="Change Log"/>
    </sheetNames>
    <sheetDataSet>
      <sheetData sheetId="0"/>
      <sheetData sheetId="1"/>
      <sheetData sheetId="2"/>
      <sheetData sheetId="3"/>
      <sheetData sheetId="4"/>
      <sheetData sheetId="5"/>
      <sheetData sheetId="6">
        <row r="3">
          <cell r="A3" t="str">
            <v>ESF - CFO Admin</v>
          </cell>
          <cell r="D3" t="str">
            <v>YEI - Other direct costs</v>
          </cell>
        </row>
        <row r="4">
          <cell r="A4" t="str">
            <v>ESF - Direct staff costs</v>
          </cell>
          <cell r="D4" t="str">
            <v>YEI - CFO Contract costs</v>
          </cell>
        </row>
        <row r="5">
          <cell r="A5" t="str">
            <v>ESF - CFO Contract costs</v>
          </cell>
          <cell r="D5" t="str">
            <v>YEI - Direct staff costs</v>
          </cell>
        </row>
        <row r="6">
          <cell r="A6" t="str">
            <v>ESF - Other direct costs</v>
          </cell>
          <cell r="D6" t="str">
            <v>(Rev) Flat Rate Indirect Costs 15%</v>
          </cell>
        </row>
        <row r="7">
          <cell r="A7" t="str">
            <v>Match - Direct staff costs</v>
          </cell>
          <cell r="D7" t="str">
            <v>(Rev) Flat Rate Indirect Costs 40%</v>
          </cell>
        </row>
        <row r="8">
          <cell r="A8" t="str">
            <v>Match - CFO Contract costs</v>
          </cell>
        </row>
        <row r="9">
          <cell r="A9" t="str">
            <v>Match - Other direct costs</v>
          </cell>
        </row>
        <row r="10">
          <cell r="A10" t="str">
            <v>(Rev) Flat Rate Indirect Costs 15%</v>
          </cell>
        </row>
        <row r="11">
          <cell r="A11" t="str">
            <v>(Rev) Flat Rate Indirect Costs 40%</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Mapping"/>
      <sheetName val="PriorityAxisReference"/>
      <sheetName val="InvestmentPriorityReference"/>
      <sheetName val="CostCategoryReference"/>
      <sheetName val="Reference"/>
      <sheetName val="Guidance"/>
      <sheetName val="Transactions"/>
      <sheetName val="Summary"/>
      <sheetName val="Cleansed"/>
      <sheetName val="ExportReady"/>
    </sheetNames>
    <sheetDataSet>
      <sheetData sheetId="0"/>
      <sheetData sheetId="1"/>
      <sheetData sheetId="2"/>
      <sheetData sheetId="3"/>
      <sheetData sheetId="4">
        <row r="3">
          <cell r="F3">
            <v>0</v>
          </cell>
        </row>
        <row r="4">
          <cell r="F4">
            <v>999999999.99000001</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l Summary"/>
      <sheetName val="BneLog"/>
      <sheetName val="SN28 - EconDev Business Growth"/>
      <sheetName val="Summary"/>
      <sheetName val="Pay Scale"/>
      <sheetName val="Control"/>
      <sheetName val="Initial_Summary"/>
      <sheetName val="SN28_-_EconDev_Business_Growth"/>
      <sheetName val="Pay_Scale"/>
    </sheetNames>
    <sheetDataSet>
      <sheetData sheetId="0"/>
      <sheetData sheetId="1"/>
      <sheetData sheetId="2"/>
      <sheetData sheetId="3"/>
      <sheetData sheetId="4"/>
      <sheetData sheetId="5">
        <row r="1">
          <cell r="A1" t="str">
            <v>NN1306 - ULTRABAND IT ERDF</v>
          </cell>
          <cell r="B1" t="str">
            <v>N.N.6195.000</v>
          </cell>
        </row>
        <row r="2">
          <cell r="A2" t="str">
            <v>NN0272 - EMPLOYMENT AND SKILLS RETAIL</v>
          </cell>
          <cell r="B2" t="str">
            <v>N.N.6208.000</v>
          </cell>
        </row>
        <row r="3">
          <cell r="A3" t="str">
            <v>NN1380 - BUSINESS GROWTH</v>
          </cell>
          <cell r="B3" t="str">
            <v>N.N.6208.000</v>
          </cell>
        </row>
        <row r="4">
          <cell r="A4" t="str">
            <v>NN1874 - INTERNATIONAL TEAM</v>
          </cell>
          <cell r="B4" t="str">
            <v>N.N.6221.V19</v>
          </cell>
        </row>
        <row r="5">
          <cell r="A5" t="str">
            <v>NN1494 - GROWTH HUB TEAM</v>
          </cell>
          <cell r="B5" t="str">
            <v>N.N.6233.000</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ESF Outputs"/>
      <sheetName val="ESF Results"/>
      <sheetName val="Sheet3"/>
    </sheetNames>
    <sheetDataSet>
      <sheetData sheetId="0"/>
      <sheetData sheetId="1"/>
      <sheetData sheetId="2"/>
      <sheetData sheetId="3">
        <row r="2">
          <cell r="I2" t="str">
            <v>----- Common Outputs -----</v>
          </cell>
        </row>
        <row r="3">
          <cell r="I3" t="str">
            <v>ESF CO01 - Unemployed, including long term unemployed</v>
          </cell>
        </row>
        <row r="4">
          <cell r="I4" t="str">
            <v>ESF CO02 - Long term unemployed</v>
          </cell>
        </row>
        <row r="5">
          <cell r="I5" t="str">
            <v>ESF CO03 - Inactive</v>
          </cell>
        </row>
        <row r="6">
          <cell r="I6" t="str">
            <v xml:space="preserve">ESF CO04 - Inactive, not in education or training </v>
          </cell>
        </row>
        <row r="7">
          <cell r="I7" t="str">
            <v>ESF CO05 - Employed, including self-employed</v>
          </cell>
        </row>
        <row r="8">
          <cell r="I8" t="str">
            <v>ESF CO06 - Below 25 years of age</v>
          </cell>
        </row>
        <row r="9">
          <cell r="I9" t="str">
            <v>ESF CO07 - Above 54 years of age</v>
          </cell>
        </row>
        <row r="10">
          <cell r="I10" t="str">
            <v>ESF CO08 - Above 54 years of age who are unemployed, including long term unemployed , or inactive not in education or training</v>
          </cell>
        </row>
        <row r="11">
          <cell r="I11" t="str">
            <v xml:space="preserve">ESF CO09 - With primary (ISCED 1) or lower secondary education (ISCED 2) </v>
          </cell>
        </row>
        <row r="12">
          <cell r="I12" t="str">
            <v>ESF CO10 - With upper secondary (ISCED 3) or post-secondary education ( ISCED 4)</v>
          </cell>
        </row>
        <row r="13">
          <cell r="I13" t="str">
            <v>ESF CO11 - With tertiary education (ISCED5 to 8)</v>
          </cell>
        </row>
        <row r="14">
          <cell r="I14" t="str">
            <v>ESF CO12 - Participants who live in jobless households</v>
          </cell>
        </row>
        <row r="15">
          <cell r="I15" t="str">
            <v>ESF CO13 - Participants who live in jobless households with dependent children</v>
          </cell>
        </row>
        <row r="16">
          <cell r="I16" t="str">
            <v>ESF CO14 - Participants who live in a single adult household with dependent children</v>
          </cell>
        </row>
        <row r="17">
          <cell r="I17" t="str">
            <v xml:space="preserve">CO5 - Participants who are Ethnic Minorities </v>
          </cell>
        </row>
        <row r="18">
          <cell r="I18" t="str">
            <v>ESF CO16 - Participants with disabilities</v>
          </cell>
        </row>
        <row r="19">
          <cell r="I19" t="str">
            <v>ESF CO17 - Other disadvantaged</v>
          </cell>
        </row>
        <row r="20">
          <cell r="I20" t="str">
            <v>ESF  CO18 - Homeless or affected by housing exclusion</v>
          </cell>
        </row>
        <row r="21">
          <cell r="I21" t="str">
            <v>ESF CO19 - Participants from rural areas</v>
          </cell>
        </row>
        <row r="22">
          <cell r="I22" t="str">
            <v>ESF CO20 - Number of projects full or partially implemented by social partners or Non-governmental organisations</v>
          </cell>
        </row>
        <row r="23">
          <cell r="I23" t="str">
            <v>ESF CO21 - Number of projects dedicated to the sustainable participation and progress of women</v>
          </cell>
        </row>
        <row r="24">
          <cell r="I24" t="str">
            <v>ESF CO22 - Number of projects targeting public administrations or public services dedicated at national, regional or local level</v>
          </cell>
        </row>
        <row r="25">
          <cell r="I25" t="str">
            <v>ESF CO23 - Number of supported micro, small and medium enterprises (including cooperative enterprises and enterprises of the social economy)</v>
          </cell>
        </row>
        <row r="26">
          <cell r="I26" t="str">
            <v>----- YEI Specific Outputs -----</v>
          </cell>
        </row>
        <row r="27">
          <cell r="I27" t="str">
            <v>YEI 03 - Participants ( aged 25-29) who are unemployed OR inactive ( not in education or training)</v>
          </cell>
        </row>
        <row r="28">
          <cell r="I28" t="str">
            <v>YEI 08 - Participants (below 25 years of age) who are unemployed or inactive (not in education or training)</v>
          </cell>
        </row>
        <row r="29">
          <cell r="I29" t="str">
            <v>YEI 09 - Unemployed ( including long term unemployed) participants (YEI)</v>
          </cell>
        </row>
        <row r="30">
          <cell r="I30" t="str">
            <v>YEI O10 - Long-term unemployed participants (YEI)</v>
          </cell>
        </row>
        <row r="31">
          <cell r="I31" t="str">
            <v>YEI O11 - Inactive participants not in education or training (YEI)</v>
          </cell>
        </row>
        <row r="32">
          <cell r="I32" t="str">
            <v>YEI O12 - Participants with disabilities</v>
          </cell>
        </row>
        <row r="33">
          <cell r="I33" t="str">
            <v xml:space="preserve">YEI O13 - Participants who live in  a single adult household with dependent children (YEI) </v>
          </cell>
        </row>
        <row r="34">
          <cell r="I34" t="str">
            <v>----- Investment Priority Specific Outputs -----</v>
          </cell>
        </row>
        <row r="35">
          <cell r="I35" t="str">
            <v>O2 - Participants (below 25 years of age) who are unemployed or inactive (I.P. 1.2 only)</v>
          </cell>
        </row>
        <row r="36">
          <cell r="I36" t="str">
            <v>O4 - Participants over 50 years of age (I.P. 1.1, 1.4, 1.5, 2.1)</v>
          </cell>
        </row>
        <row r="37">
          <cell r="I37" t="str">
            <v>O6 - Participants without basic skills (I.P. 1.1, 1.2, 2.1)</v>
          </cell>
        </row>
        <row r="38">
          <cell r="I38" t="str">
            <v>O7 - Participants who are offenders or ex-offenders (I.P. 1.4 only)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ESF Outputs"/>
      <sheetName val="ESF Results"/>
      <sheetName val="Lists"/>
      <sheetName val="Change Log"/>
    </sheetNames>
    <sheetDataSet>
      <sheetData sheetId="0"/>
      <sheetData sheetId="1"/>
      <sheetData sheetId="2"/>
      <sheetData sheetId="3">
        <row r="1">
          <cell r="L1" t="str">
            <v>------Select Result------</v>
          </cell>
        </row>
        <row r="2">
          <cell r="L2" t="str">
            <v>----- Common Results -----</v>
          </cell>
        </row>
        <row r="3">
          <cell r="L3" t="str">
            <v>ESF CR01 - Inactive participants engaged in job-searching upon leaving</v>
          </cell>
        </row>
        <row r="4">
          <cell r="L4" t="str">
            <v>ESF CR02 - Participants in education / training upon leaving</v>
          </cell>
        </row>
        <row r="5">
          <cell r="L5" t="str">
            <v>ESF CR03 - Participants gaining a qualification upon leaving</v>
          </cell>
        </row>
        <row r="6">
          <cell r="L6" t="str">
            <v xml:space="preserve">ESF CR04 - Participants in employment, including self-employment, upon leaving </v>
          </cell>
        </row>
        <row r="7">
          <cell r="L7" t="str">
            <v>ESF CR05 - Disadvantaged participants engaged in job searching , in education / training, gaining a qualification, or in employment , including self-employment, upon leaving</v>
          </cell>
        </row>
        <row r="8">
          <cell r="L8" t="str">
            <v>ESF CR06 - Participants in employment, including self-employment, six months after leaving</v>
          </cell>
        </row>
        <row r="9">
          <cell r="L9" t="str">
            <v>ESF CR07 - Participants with an improved labour market situation six months after leaving</v>
          </cell>
        </row>
        <row r="10">
          <cell r="L10" t="str">
            <v>ESF CR08 - Participants above 54 years of age in employment, including self-employment , six months after leaving</v>
          </cell>
        </row>
        <row r="11">
          <cell r="L11" t="str">
            <v>ESF CR09 - Disadvantaged participants in employment, including self-employment, six months after leaving</v>
          </cell>
        </row>
        <row r="12">
          <cell r="L12" t="str">
            <v>----- YEI Specific Results -----</v>
          </cell>
        </row>
        <row r="13">
          <cell r="L13" t="str">
            <v>YEI-CR01 - Unemployed participants who complete the YEI supported intervention</v>
          </cell>
        </row>
        <row r="14">
          <cell r="L14" t="str">
            <v>YEI-CR02 - Unemployed participants who receive an offer of employment, continued education, apprenticeship or traineeship upon leaving</v>
          </cell>
        </row>
        <row r="15">
          <cell r="L15" t="str">
            <v>YEI-CR03 - Unemployed participants who are in education/training, gaining a qualification, or in employment, including selfemployment, upon leaving</v>
          </cell>
        </row>
        <row r="16">
          <cell r="L16" t="str">
            <v>YEI-CR04 - Long-term unemployed participants who complete the YEI supported intervention</v>
          </cell>
        </row>
        <row r="17">
          <cell r="L17" t="str">
            <v>YEI-CR05 - Long -term unemployed participants who receive an offer of employment, continued education, apprenticeship or traineeship upon leaving</v>
          </cell>
        </row>
        <row r="18">
          <cell r="L18" t="str">
            <v>YEI-CR06 - Long -term unemployed participants who are in education/training, gaining a qualification, or are in employment, including self - employment, upon leaving</v>
          </cell>
        </row>
        <row r="19">
          <cell r="L19" t="str">
            <v>YEI-CR07 - Inactive participants not in education or training who complete the YEI supported intervention</v>
          </cell>
        </row>
        <row r="20">
          <cell r="L20" t="str">
            <v>YEI-CR08 - Inactive participants not in education or training who receive an offer of employment, continued education, apprenticeship or traineeship upon leaving</v>
          </cell>
        </row>
        <row r="21">
          <cell r="L21" t="str">
            <v>YEI-CR09 - Inactive participants not in education or training who are in education/training, gaining a qualification, or are in employment, including self - employment, upon leaving</v>
          </cell>
        </row>
        <row r="22">
          <cell r="L22" t="str">
            <v>YEI-CR10 - Participants in continued education, training programmes leading to a qualification, an apprenticeship or a traineeship six months after leaving</v>
          </cell>
        </row>
        <row r="23">
          <cell r="L23" t="str">
            <v>YEI-CR11 - Participants in employment six months after leaving</v>
          </cell>
        </row>
        <row r="24">
          <cell r="L24" t="str">
            <v>YEI-CR12 - Participants in self-employment six months after leaving</v>
          </cell>
        </row>
        <row r="25">
          <cell r="L25" t="str">
            <v>-------Investment Priority Specific Results------</v>
          </cell>
        </row>
        <row r="26">
          <cell r="L26" t="str">
            <v>R1 - Unemployed participants into employment (including self-employment) on leaving</v>
          </cell>
        </row>
        <row r="27">
          <cell r="L27" t="str">
            <v>R2 - Inactive participants into employment or job search upon leaving</v>
          </cell>
        </row>
        <row r="28">
          <cell r="L28" t="str">
            <v>R3 - Participants gaining basic skills</v>
          </cell>
        </row>
        <row r="29">
          <cell r="L29" t="str">
            <v>R4 - Participants with childcare needs receiving childcare support</v>
          </cell>
        </row>
        <row r="30">
          <cell r="L30" t="str">
            <v>R5 - Participants (below 25 years of age) in employment, including self-employment, or education/training upon leaving</v>
          </cell>
        </row>
        <row r="31">
          <cell r="L31" t="str">
            <v>R6 - Participants gaining level 2 or below or a unit of a level 2 or below qualification (excluding basic skills)</v>
          </cell>
        </row>
        <row r="32">
          <cell r="L32" t="str">
            <v>R7 - Participants gaining level 3 or above or a unit of a level 3 or above qualification</v>
          </cell>
        </row>
        <row r="33">
          <cell r="L33" t="str">
            <v xml:space="preserve">R8 - Employed females gaining an improved labour market status </v>
          </cell>
        </row>
        <row r="34">
          <cell r="L34" t="str">
            <v>R9 - Small and Medium Enterprises successfully completing projects (which increase employer engagement; and/or the number of people progressing into or within skills provision)</v>
          </cell>
        </row>
        <row r="35">
          <cell r="L35" t="str">
            <v>------Technical Assistance Results------</v>
          </cell>
        </row>
        <row r="36">
          <cell r="L36" t="str">
            <v>TAR1 - Programme error rate</v>
          </cell>
        </row>
        <row r="37">
          <cell r="L37" t="str">
            <v>TAR2 - Proportion of expenditure checked by management verifications</v>
          </cell>
        </row>
        <row r="38">
          <cell r="L38" t="str">
            <v>TAR3 - Proportion of MA and IB staff completing training in relevant regulatory requirements.</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Performance"/>
      <sheetName val="Grade Structure"/>
      <sheetName val="Grade_Structure"/>
    </sheetNames>
    <sheetDataSet>
      <sheetData sheetId="0" refreshError="1"/>
      <sheetData sheetId="1" refreshError="1"/>
      <sheetData sheetId="2">
        <row r="5">
          <cell r="C5" t="str">
            <v>Scale 4.3</v>
          </cell>
        </row>
        <row r="6">
          <cell r="C6" t="str">
            <v>Scale 4.2</v>
          </cell>
        </row>
        <row r="7">
          <cell r="C7" t="str">
            <v>Scale 4.1</v>
          </cell>
        </row>
        <row r="8">
          <cell r="C8" t="str">
            <v>Scale 3.5</v>
          </cell>
        </row>
        <row r="9">
          <cell r="C9" t="str">
            <v>Scale 3.4</v>
          </cell>
        </row>
        <row r="10">
          <cell r="C10" t="str">
            <v>Scale 3.3</v>
          </cell>
        </row>
        <row r="11">
          <cell r="C11" t="str">
            <v>Scale 3.2</v>
          </cell>
        </row>
        <row r="12">
          <cell r="C12" t="str">
            <v>Scale 2b</v>
          </cell>
        </row>
        <row r="13">
          <cell r="C13" t="str">
            <v>Scale 2.4</v>
          </cell>
        </row>
        <row r="14">
          <cell r="C14" t="str">
            <v>Scale 2.3</v>
          </cell>
        </row>
        <row r="15">
          <cell r="C15" t="str">
            <v>Scale 2.2</v>
          </cell>
        </row>
        <row r="16">
          <cell r="C16" t="str">
            <v>Scale 1.3</v>
          </cell>
        </row>
        <row r="17">
          <cell r="C17" t="str">
            <v>Scale 1.2</v>
          </cell>
        </row>
        <row r="18">
          <cell r="C18" t="str">
            <v>Scale 1.1</v>
          </cell>
        </row>
      </sheetData>
      <sheetData sheetId="3">
        <row r="5">
          <cell r="C5" t="str">
            <v>Scale 4.3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2C79-E759-4475-9248-8CFBE760CC20}">
  <sheetPr>
    <pageSetUpPr fitToPage="1"/>
  </sheetPr>
  <dimension ref="A1:G40"/>
  <sheetViews>
    <sheetView tabSelected="1" zoomScale="130" zoomScaleNormal="130" workbookViewId="0">
      <selection activeCell="B3" sqref="B3:C3"/>
    </sheetView>
  </sheetViews>
  <sheetFormatPr defaultColWidth="9.140625" defaultRowHeight="30" customHeight="1" x14ac:dyDescent="0.25"/>
  <cols>
    <col min="1" max="1" width="69.5703125" style="44" customWidth="1"/>
    <col min="2" max="2" width="16" style="44" bestFit="1" customWidth="1"/>
    <col min="3" max="3" width="15.85546875" style="43" bestFit="1" customWidth="1"/>
    <col min="4" max="4" width="15.5703125" style="43" customWidth="1"/>
    <col min="5" max="5" width="52.42578125" style="43" customWidth="1"/>
    <col min="6" max="6" width="80.140625" style="43" customWidth="1"/>
    <col min="7" max="7" width="9" style="44" customWidth="1"/>
    <col min="8" max="8" width="20.5703125" style="44" customWidth="1"/>
    <col min="9" max="16384" width="9.140625" style="44"/>
  </cols>
  <sheetData>
    <row r="1" spans="1:7" ht="30" customHeight="1" x14ac:dyDescent="0.25">
      <c r="A1" s="13" t="s">
        <v>4</v>
      </c>
      <c r="B1" s="42" t="s">
        <v>5</v>
      </c>
      <c r="C1" s="42"/>
    </row>
    <row r="2" spans="1:7" ht="30" customHeight="1" thickBot="1" x14ac:dyDescent="0.3">
      <c r="A2" s="42"/>
      <c r="B2" s="42"/>
    </row>
    <row r="3" spans="1:7" ht="30" customHeight="1" thickBot="1" x14ac:dyDescent="0.3">
      <c r="A3" s="45" t="s">
        <v>59</v>
      </c>
      <c r="B3" s="120"/>
      <c r="C3" s="121"/>
    </row>
    <row r="4" spans="1:7" ht="17.25" customHeight="1" x14ac:dyDescent="0.25">
      <c r="A4" s="42"/>
      <c r="B4" s="42"/>
    </row>
    <row r="5" spans="1:7" ht="30" customHeight="1" x14ac:dyDescent="0.25">
      <c r="A5" s="42" t="s">
        <v>1</v>
      </c>
      <c r="B5" s="42"/>
    </row>
    <row r="6" spans="1:7" s="1" customFormat="1" ht="30" customHeight="1" x14ac:dyDescent="0.25">
      <c r="A6" s="122" t="s">
        <v>60</v>
      </c>
      <c r="B6" s="122"/>
      <c r="C6" s="122"/>
      <c r="D6" s="122"/>
      <c r="E6" s="122"/>
      <c r="F6" s="122"/>
    </row>
    <row r="7" spans="1:7" s="1" customFormat="1" ht="30" customHeight="1" x14ac:dyDescent="0.25">
      <c r="A7" s="42" t="s">
        <v>3</v>
      </c>
      <c r="B7" s="42"/>
      <c r="C7" s="2"/>
      <c r="D7" s="2"/>
      <c r="E7" s="2"/>
      <c r="F7" s="2"/>
    </row>
    <row r="8" spans="1:7" s="1" customFormat="1" ht="30" customHeight="1" thickBot="1" x14ac:dyDescent="0.3">
      <c r="A8" s="122" t="s">
        <v>46</v>
      </c>
      <c r="B8" s="122"/>
      <c r="C8" s="122"/>
      <c r="D8" s="122"/>
      <c r="E8" s="122"/>
      <c r="F8" s="122"/>
    </row>
    <row r="9" spans="1:7" s="1" customFormat="1" ht="30" customHeight="1" thickBot="1" x14ac:dyDescent="0.3">
      <c r="A9" s="46" t="s">
        <v>61</v>
      </c>
      <c r="B9" s="156" t="s">
        <v>27</v>
      </c>
      <c r="C9" s="157" t="s">
        <v>28</v>
      </c>
      <c r="D9" s="47" t="s">
        <v>0</v>
      </c>
      <c r="E9" s="48" t="s">
        <v>2</v>
      </c>
      <c r="F9" s="2"/>
      <c r="G9" s="2"/>
    </row>
    <row r="10" spans="1:7" s="1" customFormat="1" ht="30" customHeight="1" x14ac:dyDescent="0.25">
      <c r="A10" s="49" t="s">
        <v>62</v>
      </c>
      <c r="B10" s="7"/>
      <c r="C10" s="11"/>
      <c r="D10" s="50">
        <f>B10+C10</f>
        <v>0</v>
      </c>
      <c r="E10" s="51" t="str">
        <f>IFERROR(D10/$D$19,"")</f>
        <v/>
      </c>
      <c r="F10" s="2"/>
      <c r="G10" s="2"/>
    </row>
    <row r="11" spans="1:7" s="1" customFormat="1" ht="30" customHeight="1" x14ac:dyDescent="0.25">
      <c r="A11" s="52" t="s">
        <v>6</v>
      </c>
      <c r="B11" s="8"/>
      <c r="C11" s="3"/>
      <c r="D11" s="53">
        <f t="shared" ref="D11:D18" si="0">B11+C11</f>
        <v>0</v>
      </c>
      <c r="E11" s="54" t="str">
        <f>IFERROR(D11/$D$19,"")</f>
        <v/>
      </c>
      <c r="F11" s="2"/>
      <c r="G11" s="2"/>
    </row>
    <row r="12" spans="1:7" s="1" customFormat="1" ht="30" customHeight="1" thickBot="1" x14ac:dyDescent="0.3">
      <c r="A12" s="55" t="s">
        <v>63</v>
      </c>
      <c r="B12" s="9"/>
      <c r="C12" s="5"/>
      <c r="D12" s="56">
        <f t="shared" si="0"/>
        <v>0</v>
      </c>
      <c r="E12" s="57" t="str">
        <f>IFERROR(D12/$D$19,"")</f>
        <v/>
      </c>
      <c r="F12" s="2"/>
      <c r="G12" s="2"/>
    </row>
    <row r="13" spans="1:7" s="1" customFormat="1" ht="30" customHeight="1" thickBot="1" x14ac:dyDescent="0.3">
      <c r="A13" s="58" t="s">
        <v>7</v>
      </c>
      <c r="B13" s="60">
        <f>SUM(B14:B18)</f>
        <v>0</v>
      </c>
      <c r="C13" s="59">
        <f>SUM(C14:C18)</f>
        <v>0</v>
      </c>
      <c r="D13" s="60">
        <f>B13+C13</f>
        <v>0</v>
      </c>
      <c r="E13" s="61" t="str">
        <f>IFERROR(D13/$D$19,"")</f>
        <v/>
      </c>
      <c r="F13" s="2"/>
      <c r="G13" s="2"/>
    </row>
    <row r="14" spans="1:7" s="1" customFormat="1" ht="30" customHeight="1" x14ac:dyDescent="0.25">
      <c r="A14" s="17"/>
      <c r="B14" s="7"/>
      <c r="C14" s="3"/>
      <c r="D14" s="62">
        <f t="shared" si="0"/>
        <v>0</v>
      </c>
      <c r="E14" s="63"/>
      <c r="F14" s="16" t="str">
        <f>IF(D14&gt;2499.99,"If the total cost of these goods / services will be spent with a single supplier, please complete a Table on the Procurement tab","")</f>
        <v/>
      </c>
      <c r="G14" s="2"/>
    </row>
    <row r="15" spans="1:7" s="1" customFormat="1" ht="30" customHeight="1" x14ac:dyDescent="0.25">
      <c r="A15" s="18"/>
      <c r="B15" s="8"/>
      <c r="C15" s="4"/>
      <c r="D15" s="62">
        <f t="shared" si="0"/>
        <v>0</v>
      </c>
      <c r="E15" s="64"/>
      <c r="F15" s="110" t="str">
        <f>IF(D15&gt;2499.99,"If the total cost of these goods / services will be spent with a single supplier, please complete a table on the Procurement tab","")</f>
        <v/>
      </c>
      <c r="G15" s="2"/>
    </row>
    <row r="16" spans="1:7" s="1" customFormat="1" ht="30" customHeight="1" x14ac:dyDescent="0.25">
      <c r="A16" s="18"/>
      <c r="B16" s="8"/>
      <c r="C16" s="4"/>
      <c r="D16" s="62">
        <f t="shared" si="0"/>
        <v>0</v>
      </c>
      <c r="E16" s="64"/>
      <c r="F16" s="16" t="str">
        <f t="shared" ref="F16:F18" si="1">IF(D16&gt;2499.99,"If the total cost of these goods / services will be spent with a single supplier, please complete a Table on the Procurement tab","")</f>
        <v/>
      </c>
      <c r="G16" s="2"/>
    </row>
    <row r="17" spans="1:7" s="1" customFormat="1" ht="30" customHeight="1" x14ac:dyDescent="0.25">
      <c r="A17" s="19"/>
      <c r="B17" s="9"/>
      <c r="C17" s="6"/>
      <c r="D17" s="62">
        <f t="shared" si="0"/>
        <v>0</v>
      </c>
      <c r="E17" s="65"/>
      <c r="F17" s="16" t="str">
        <f t="shared" si="1"/>
        <v/>
      </c>
      <c r="G17" s="2"/>
    </row>
    <row r="18" spans="1:7" s="1" customFormat="1" ht="30" customHeight="1" thickBot="1" x14ac:dyDescent="0.3">
      <c r="A18" s="20"/>
      <c r="B18" s="10"/>
      <c r="C18" s="12"/>
      <c r="D18" s="62">
        <f t="shared" si="0"/>
        <v>0</v>
      </c>
      <c r="E18" s="66"/>
      <c r="F18" s="16" t="str">
        <f t="shared" si="1"/>
        <v/>
      </c>
      <c r="G18" s="2"/>
    </row>
    <row r="19" spans="1:7" s="1" customFormat="1" ht="30" customHeight="1" thickBot="1" x14ac:dyDescent="0.3">
      <c r="A19" s="67" t="s">
        <v>0</v>
      </c>
      <c r="B19" s="68">
        <f>SUM(B10:B13)</f>
        <v>0</v>
      </c>
      <c r="C19" s="68">
        <f t="shared" ref="C19" si="2">SUM(C10:C13)</f>
        <v>0</v>
      </c>
      <c r="D19" s="68">
        <f>SUM(D10:D13)</f>
        <v>0</v>
      </c>
      <c r="E19" s="69"/>
      <c r="F19" s="2"/>
      <c r="G19" s="2"/>
    </row>
    <row r="20" spans="1:7" s="1" customFormat="1" ht="19.5" customHeight="1" thickBot="1" x14ac:dyDescent="0.3">
      <c r="C20" s="2"/>
      <c r="D20" s="2"/>
      <c r="E20" s="2"/>
      <c r="F20" s="2"/>
    </row>
    <row r="21" spans="1:7" s="1" customFormat="1" ht="30" customHeight="1" thickBot="1" x14ac:dyDescent="0.3">
      <c r="A21" s="70" t="s">
        <v>8</v>
      </c>
      <c r="B21" s="71">
        <v>1000</v>
      </c>
      <c r="C21" s="72" t="s">
        <v>9</v>
      </c>
      <c r="D21" s="71">
        <v>10000</v>
      </c>
      <c r="E21" s="2"/>
      <c r="F21" s="2"/>
    </row>
    <row r="22" spans="1:7" s="1" customFormat="1" ht="30" customHeight="1" x14ac:dyDescent="0.25">
      <c r="A22" s="73"/>
      <c r="B22" s="74"/>
      <c r="C22" s="73"/>
      <c r="D22" s="74"/>
      <c r="E22" s="2"/>
      <c r="F22" s="2"/>
    </row>
    <row r="23" spans="1:7" s="1" customFormat="1" ht="30" customHeight="1" x14ac:dyDescent="0.25">
      <c r="A23" s="42" t="s">
        <v>45</v>
      </c>
      <c r="B23" s="42"/>
      <c r="C23" s="2"/>
      <c r="D23" s="2"/>
      <c r="E23" s="2"/>
      <c r="F23" s="2"/>
    </row>
    <row r="24" spans="1:7" s="1" customFormat="1" ht="30" customHeight="1" thickBot="1" x14ac:dyDescent="0.3">
      <c r="A24" s="122" t="s">
        <v>64</v>
      </c>
      <c r="B24" s="122"/>
      <c r="C24" s="122"/>
      <c r="D24" s="122"/>
      <c r="E24" s="122"/>
      <c r="F24" s="122"/>
    </row>
    <row r="25" spans="1:7" s="1" customFormat="1" ht="30" customHeight="1" thickBot="1" x14ac:dyDescent="0.3">
      <c r="A25" s="75" t="s">
        <v>65</v>
      </c>
      <c r="B25" s="100" t="s">
        <v>44</v>
      </c>
      <c r="C25" s="101" t="s">
        <v>43</v>
      </c>
      <c r="D25" s="76" t="s">
        <v>0</v>
      </c>
      <c r="E25" s="125" t="s">
        <v>36</v>
      </c>
      <c r="F25" s="126"/>
    </row>
    <row r="26" spans="1:7" s="1" customFormat="1" ht="75" customHeight="1" x14ac:dyDescent="0.25">
      <c r="A26" s="77" t="s">
        <v>34</v>
      </c>
      <c r="B26" s="37"/>
      <c r="C26" s="38"/>
      <c r="D26" s="78">
        <f>B26+C26</f>
        <v>0</v>
      </c>
      <c r="E26" s="123" t="s">
        <v>37</v>
      </c>
      <c r="F26" s="124"/>
    </row>
    <row r="27" spans="1:7" s="1" customFormat="1" ht="75" customHeight="1" x14ac:dyDescent="0.25">
      <c r="A27" s="34" t="s">
        <v>32</v>
      </c>
      <c r="B27" s="35"/>
      <c r="C27" s="39"/>
      <c r="D27" s="79">
        <f t="shared" ref="D27:D28" si="3">B27+C27</f>
        <v>0</v>
      </c>
      <c r="E27" s="114" t="s">
        <v>38</v>
      </c>
      <c r="F27" s="115"/>
    </row>
    <row r="28" spans="1:7" s="1" customFormat="1" ht="75" customHeight="1" thickBot="1" x14ac:dyDescent="0.3">
      <c r="A28" s="80" t="s">
        <v>29</v>
      </c>
      <c r="B28" s="36"/>
      <c r="C28" s="40"/>
      <c r="D28" s="81">
        <f t="shared" si="3"/>
        <v>0</v>
      </c>
      <c r="E28" s="116" t="s">
        <v>39</v>
      </c>
      <c r="F28" s="117"/>
    </row>
    <row r="29" spans="1:7" s="1" customFormat="1" ht="30" customHeight="1" x14ac:dyDescent="0.25">
      <c r="A29" s="82"/>
      <c r="B29" s="2"/>
      <c r="C29" s="2"/>
      <c r="D29" s="83"/>
      <c r="E29" s="84"/>
      <c r="F29" s="84"/>
    </row>
    <row r="30" spans="1:7" s="1" customFormat="1" ht="30" customHeight="1" thickBot="1" x14ac:dyDescent="0.3">
      <c r="A30" s="122" t="s">
        <v>66</v>
      </c>
      <c r="B30" s="122"/>
      <c r="C30" s="122"/>
      <c r="D30" s="122"/>
      <c r="E30" s="122"/>
      <c r="F30" s="122"/>
    </row>
    <row r="31" spans="1:7" s="1" customFormat="1" ht="30" customHeight="1" thickBot="1" x14ac:dyDescent="0.3">
      <c r="A31" s="85" t="s">
        <v>67</v>
      </c>
      <c r="B31" s="98" t="s">
        <v>44</v>
      </c>
      <c r="C31" s="99" t="s">
        <v>43</v>
      </c>
      <c r="D31" s="86" t="s">
        <v>0</v>
      </c>
      <c r="E31" s="118" t="s">
        <v>36</v>
      </c>
      <c r="F31" s="119"/>
    </row>
    <row r="32" spans="1:7" s="1" customFormat="1" ht="75" customHeight="1" x14ac:dyDescent="0.25">
      <c r="A32" s="93" t="s">
        <v>35</v>
      </c>
      <c r="B32" s="104"/>
      <c r="C32" s="105"/>
      <c r="D32" s="78">
        <f>B32+C32</f>
        <v>0</v>
      </c>
      <c r="E32" s="123" t="s">
        <v>42</v>
      </c>
      <c r="F32" s="124"/>
    </row>
    <row r="33" spans="1:6" s="1" customFormat="1" ht="75" customHeight="1" x14ac:dyDescent="0.25">
      <c r="A33" s="102" t="s">
        <v>32</v>
      </c>
      <c r="B33" s="106"/>
      <c r="C33" s="107"/>
      <c r="D33" s="79">
        <f t="shared" ref="D33:D34" si="4">B33+C33</f>
        <v>0</v>
      </c>
      <c r="E33" s="114" t="s">
        <v>40</v>
      </c>
      <c r="F33" s="115"/>
    </row>
    <row r="34" spans="1:6" s="1" customFormat="1" ht="75" customHeight="1" thickBot="1" x14ac:dyDescent="0.3">
      <c r="A34" s="103" t="s">
        <v>33</v>
      </c>
      <c r="B34" s="108"/>
      <c r="C34" s="109"/>
      <c r="D34" s="81">
        <f t="shared" si="4"/>
        <v>0</v>
      </c>
      <c r="E34" s="116" t="s">
        <v>41</v>
      </c>
      <c r="F34" s="117"/>
    </row>
    <row r="35" spans="1:6" s="1" customFormat="1" ht="54.75" customHeight="1" thickBot="1" x14ac:dyDescent="0.3">
      <c r="A35" s="82"/>
      <c r="B35" s="111" t="s">
        <v>68</v>
      </c>
      <c r="C35" s="112"/>
      <c r="D35" s="113"/>
      <c r="E35" s="16"/>
      <c r="F35" s="16"/>
    </row>
    <row r="36" spans="1:6" ht="30" customHeight="1" thickBot="1" x14ac:dyDescent="0.3"/>
    <row r="37" spans="1:6" s="1" customFormat="1" ht="30" customHeight="1" thickBot="1" x14ac:dyDescent="0.3">
      <c r="A37" s="87" t="s">
        <v>69</v>
      </c>
      <c r="B37" s="88" t="s">
        <v>44</v>
      </c>
      <c r="C37" s="89" t="s">
        <v>43</v>
      </c>
      <c r="D37" s="90" t="s">
        <v>0</v>
      </c>
    </row>
    <row r="38" spans="1:6" s="1" customFormat="1" ht="30" customHeight="1" x14ac:dyDescent="0.25">
      <c r="A38" s="15" t="s">
        <v>30</v>
      </c>
      <c r="B38" s="91">
        <f>B32-B26</f>
        <v>0</v>
      </c>
      <c r="C38" s="92">
        <f t="shared" ref="C38:C40" si="5">C32-C26</f>
        <v>0</v>
      </c>
      <c r="D38" s="78">
        <f>B38+C38</f>
        <v>0</v>
      </c>
    </row>
    <row r="39" spans="1:6" s="1" customFormat="1" ht="30" customHeight="1" x14ac:dyDescent="0.25">
      <c r="A39" s="93" t="s">
        <v>31</v>
      </c>
      <c r="B39" s="94">
        <f t="shared" ref="B39:B40" si="6">B33-B27</f>
        <v>0</v>
      </c>
      <c r="C39" s="95">
        <f t="shared" si="5"/>
        <v>0</v>
      </c>
      <c r="D39" s="79">
        <f t="shared" ref="D39:D40" si="7">B39+C39</f>
        <v>0</v>
      </c>
    </row>
    <row r="40" spans="1:6" s="1" customFormat="1" ht="30" customHeight="1" thickBot="1" x14ac:dyDescent="0.3">
      <c r="A40" s="41" t="s">
        <v>70</v>
      </c>
      <c r="B40" s="96">
        <f t="shared" si="6"/>
        <v>0</v>
      </c>
      <c r="C40" s="97">
        <f t="shared" si="5"/>
        <v>0</v>
      </c>
      <c r="D40" s="81">
        <f t="shared" si="7"/>
        <v>0</v>
      </c>
    </row>
  </sheetData>
  <sheetProtection sheet="1" selectLockedCells="1"/>
  <customSheetViews>
    <customSheetView guid="{3446F7BF-32D9-419B-83CD-5C6C1C9A6E9C}" scale="115" showPageBreaks="1">
      <selection activeCell="B3" sqref="B3"/>
      <rowBreaks count="1" manualBreakCount="1">
        <brk id="9" max="16383" man="1"/>
      </rowBreaks>
      <pageMargins left="0.70866141732283472" right="0.70866141732283472" top="0.74803149606299213" bottom="0.74803149606299213" header="0.31496062992125984" footer="0.31496062992125984"/>
      <pageSetup paperSize="9" scale="28" fitToHeight="4" orientation="landscape" r:id="rId1"/>
    </customSheetView>
  </customSheetViews>
  <mergeCells count="14">
    <mergeCell ref="B35:D35"/>
    <mergeCell ref="E33:F33"/>
    <mergeCell ref="E34:F34"/>
    <mergeCell ref="E31:F31"/>
    <mergeCell ref="B3:C3"/>
    <mergeCell ref="A6:F6"/>
    <mergeCell ref="A30:F30"/>
    <mergeCell ref="A8:F8"/>
    <mergeCell ref="E32:F32"/>
    <mergeCell ref="E25:F25"/>
    <mergeCell ref="E26:F26"/>
    <mergeCell ref="E27:F27"/>
    <mergeCell ref="E28:F28"/>
    <mergeCell ref="A24:F24"/>
  </mergeCells>
  <phoneticPr fontId="5" type="noConversion"/>
  <conditionalFormatting sqref="B32:C34 B35">
    <cfRule type="cellIs" dxfId="6" priority="1" operator="lessThan">
      <formula>B26</formula>
    </cfRule>
  </conditionalFormatting>
  <conditionalFormatting sqref="B19:D19">
    <cfRule type="cellIs" dxfId="5" priority="7" operator="equal">
      <formula>#REF!</formula>
    </cfRule>
    <cfRule type="cellIs" dxfId="4" priority="15" operator="greaterThan">
      <formula>#REF!</formula>
    </cfRule>
  </conditionalFormatting>
  <conditionalFormatting sqref="D14:D18">
    <cfRule type="cellIs" dxfId="3" priority="3" operator="greaterThan">
      <formula>2499.99</formula>
    </cfRule>
  </conditionalFormatting>
  <conditionalFormatting sqref="D19">
    <cfRule type="cellIs" dxfId="2" priority="4" operator="between">
      <formula>999.99</formula>
      <formula>10000</formula>
    </cfRule>
    <cfRule type="cellIs" dxfId="1" priority="5" operator="lessThan">
      <formula>1000</formula>
    </cfRule>
    <cfRule type="cellIs" dxfId="0" priority="6" operator="greaterThan">
      <formula>10000</formula>
    </cfRule>
  </conditionalFormatting>
  <pageMargins left="0.70866141732283472" right="0.70866141732283472" top="0.74803149606299213" bottom="0.74803149606299213" header="0.31496062992125984" footer="0.31496062992125984"/>
  <pageSetup paperSize="9" scale="34" fitToWidth="0" orientation="landscape" r:id="rId2"/>
  <rowBreaks count="1" manualBreakCount="1">
    <brk id="2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0D07-15DE-4798-B27F-19960A2DF43A}">
  <dimension ref="A1:C54"/>
  <sheetViews>
    <sheetView workbookViewId="0">
      <selection activeCell="B4" sqref="B4:C4"/>
    </sheetView>
  </sheetViews>
  <sheetFormatPr defaultColWidth="9.140625" defaultRowHeight="14.25" x14ac:dyDescent="0.2"/>
  <cols>
    <col min="1" max="1" width="43.85546875" style="21" customWidth="1"/>
    <col min="2" max="3" width="40.5703125" style="21" customWidth="1"/>
    <col min="4" max="16384" width="9.140625" style="21"/>
  </cols>
  <sheetData>
    <row r="1" spans="1:3" ht="37.700000000000003" customHeight="1" thickBot="1" x14ac:dyDescent="0.3">
      <c r="A1" s="136" t="s">
        <v>47</v>
      </c>
      <c r="B1" s="137"/>
      <c r="C1" s="138"/>
    </row>
    <row r="2" spans="1:3" ht="30" customHeight="1" thickBot="1" x14ac:dyDescent="0.25">
      <c r="A2" s="152" t="s">
        <v>18</v>
      </c>
      <c r="B2" s="153"/>
      <c r="C2" s="154"/>
    </row>
    <row r="3" spans="1:3" ht="30" customHeight="1" thickBot="1" x14ac:dyDescent="0.25">
      <c r="A3" s="152" t="s">
        <v>48</v>
      </c>
      <c r="B3" s="153"/>
      <c r="C3" s="154"/>
    </row>
    <row r="4" spans="1:3" ht="99.95" customHeight="1" thickBot="1" x14ac:dyDescent="0.25">
      <c r="A4" s="22" t="s">
        <v>49</v>
      </c>
      <c r="B4" s="127"/>
      <c r="C4" s="128"/>
    </row>
    <row r="5" spans="1:3" ht="30" customHeight="1" thickBot="1" x14ac:dyDescent="0.25">
      <c r="A5" s="23" t="s">
        <v>10</v>
      </c>
      <c r="B5" s="139"/>
      <c r="C5" s="140"/>
    </row>
    <row r="6" spans="1:3" ht="30" customHeight="1" thickBot="1" x14ac:dyDescent="0.25">
      <c r="A6" s="24" t="s">
        <v>11</v>
      </c>
      <c r="B6" s="139"/>
      <c r="C6" s="140"/>
    </row>
    <row r="7" spans="1:3" ht="30" customHeight="1" thickBot="1" x14ac:dyDescent="0.25">
      <c r="A7" s="24" t="s">
        <v>12</v>
      </c>
      <c r="B7" s="141"/>
      <c r="C7" s="142"/>
    </row>
    <row r="8" spans="1:3" ht="30" customHeight="1" thickBot="1" x14ac:dyDescent="0.25">
      <c r="A8" s="24" t="s">
        <v>13</v>
      </c>
      <c r="B8" s="143"/>
      <c r="C8" s="144"/>
    </row>
    <row r="9" spans="1:3" ht="57.75" thickBot="1" x14ac:dyDescent="0.25">
      <c r="A9" s="25" t="s">
        <v>19</v>
      </c>
      <c r="B9" s="32" t="s">
        <v>20</v>
      </c>
      <c r="C9" s="33" t="s">
        <v>21</v>
      </c>
    </row>
    <row r="10" spans="1:3" ht="30" customHeight="1" thickBot="1" x14ac:dyDescent="0.25">
      <c r="A10" s="145" t="s">
        <v>50</v>
      </c>
      <c r="B10" s="146"/>
      <c r="C10" s="147"/>
    </row>
    <row r="11" spans="1:3" ht="30" customHeight="1" x14ac:dyDescent="0.2">
      <c r="A11" s="26" t="s">
        <v>51</v>
      </c>
      <c r="B11" s="148"/>
      <c r="C11" s="149"/>
    </row>
    <row r="12" spans="1:3" ht="30" customHeight="1" x14ac:dyDescent="0.2">
      <c r="A12" s="27" t="s">
        <v>52</v>
      </c>
      <c r="B12" s="150"/>
      <c r="C12" s="151"/>
    </row>
    <row r="13" spans="1:3" ht="30" customHeight="1" thickBot="1" x14ac:dyDescent="0.25">
      <c r="A13" s="28" t="s">
        <v>53</v>
      </c>
      <c r="B13" s="129"/>
      <c r="C13" s="130"/>
    </row>
    <row r="14" spans="1:3" ht="30" customHeight="1" thickBot="1" x14ac:dyDescent="0.25">
      <c r="A14" s="24" t="s">
        <v>14</v>
      </c>
      <c r="B14" s="131"/>
      <c r="C14" s="132"/>
    </row>
    <row r="15" spans="1:3" ht="60" customHeight="1" thickBot="1" x14ac:dyDescent="0.25">
      <c r="A15" s="29" t="s">
        <v>54</v>
      </c>
      <c r="B15" s="127"/>
      <c r="C15" s="128"/>
    </row>
    <row r="16" spans="1:3" ht="30" customHeight="1" thickBot="1" x14ac:dyDescent="0.25">
      <c r="A16" s="133" t="s">
        <v>55</v>
      </c>
      <c r="B16" s="134"/>
      <c r="C16" s="135"/>
    </row>
    <row r="17" spans="1:3" ht="30" customHeight="1" thickBot="1" x14ac:dyDescent="0.25">
      <c r="A17" s="23" t="s">
        <v>23</v>
      </c>
      <c r="B17" s="127"/>
      <c r="C17" s="128"/>
    </row>
    <row r="18" spans="1:3" ht="30" customHeight="1" thickBot="1" x14ac:dyDescent="0.25">
      <c r="A18" s="30" t="s">
        <v>16</v>
      </c>
      <c r="B18" s="139"/>
      <c r="C18" s="140"/>
    </row>
    <row r="19" spans="1:3" ht="30" customHeight="1" thickBot="1" x14ac:dyDescent="0.25">
      <c r="A19" s="30" t="s">
        <v>56</v>
      </c>
      <c r="B19" s="139"/>
      <c r="C19" s="140"/>
    </row>
    <row r="20" spans="1:3" ht="30" customHeight="1" thickBot="1" x14ac:dyDescent="0.25">
      <c r="A20" s="30" t="s">
        <v>57</v>
      </c>
      <c r="B20" s="139"/>
      <c r="C20" s="140"/>
    </row>
    <row r="21" spans="1:3" ht="60" customHeight="1" thickBot="1" x14ac:dyDescent="0.25">
      <c r="A21" s="30" t="s">
        <v>17</v>
      </c>
      <c r="B21" s="139"/>
      <c r="C21" s="140"/>
    </row>
    <row r="22" spans="1:3" ht="30" customHeight="1" thickBot="1" x14ac:dyDescent="0.25">
      <c r="A22" s="23" t="s">
        <v>24</v>
      </c>
      <c r="B22" s="127"/>
      <c r="C22" s="128"/>
    </row>
    <row r="23" spans="1:3" ht="30" customHeight="1" thickBot="1" x14ac:dyDescent="0.25">
      <c r="A23" s="30" t="s">
        <v>16</v>
      </c>
      <c r="B23" s="139"/>
      <c r="C23" s="140"/>
    </row>
    <row r="24" spans="1:3" ht="30" customHeight="1" thickBot="1" x14ac:dyDescent="0.25">
      <c r="A24" s="30" t="s">
        <v>56</v>
      </c>
      <c r="B24" s="139"/>
      <c r="C24" s="140"/>
    </row>
    <row r="25" spans="1:3" ht="30" customHeight="1" thickBot="1" x14ac:dyDescent="0.25">
      <c r="A25" s="31" t="s">
        <v>57</v>
      </c>
      <c r="B25" s="127"/>
      <c r="C25" s="128"/>
    </row>
    <row r="26" spans="1:3" ht="60" customHeight="1" thickBot="1" x14ac:dyDescent="0.25">
      <c r="A26" s="14" t="s">
        <v>17</v>
      </c>
      <c r="B26" s="139"/>
      <c r="C26" s="140"/>
    </row>
    <row r="27" spans="1:3" ht="32.25" customHeight="1" x14ac:dyDescent="0.2">
      <c r="A27" s="155" t="s">
        <v>25</v>
      </c>
      <c r="B27" s="155"/>
      <c r="C27" s="155"/>
    </row>
    <row r="28" spans="1:3" ht="15" thickBot="1" x14ac:dyDescent="0.25"/>
    <row r="29" spans="1:3" ht="30" customHeight="1" thickBot="1" x14ac:dyDescent="0.25">
      <c r="A29" s="152" t="s">
        <v>26</v>
      </c>
      <c r="B29" s="153"/>
      <c r="C29" s="154"/>
    </row>
    <row r="30" spans="1:3" ht="30" customHeight="1" thickBot="1" x14ac:dyDescent="0.25">
      <c r="A30" s="152" t="s">
        <v>22</v>
      </c>
      <c r="B30" s="153"/>
      <c r="C30" s="154"/>
    </row>
    <row r="31" spans="1:3" ht="99.95" customHeight="1" thickBot="1" x14ac:dyDescent="0.25">
      <c r="A31" s="22" t="s">
        <v>49</v>
      </c>
      <c r="B31" s="127"/>
      <c r="C31" s="128"/>
    </row>
    <row r="32" spans="1:3" ht="30" customHeight="1" thickBot="1" x14ac:dyDescent="0.25">
      <c r="A32" s="23" t="s">
        <v>10</v>
      </c>
      <c r="B32" s="139"/>
      <c r="C32" s="140"/>
    </row>
    <row r="33" spans="1:3" ht="30" customHeight="1" thickBot="1" x14ac:dyDescent="0.25">
      <c r="A33" s="24" t="s">
        <v>11</v>
      </c>
      <c r="B33" s="139"/>
      <c r="C33" s="140"/>
    </row>
    <row r="34" spans="1:3" ht="30" customHeight="1" thickBot="1" x14ac:dyDescent="0.25">
      <c r="A34" s="24" t="s">
        <v>12</v>
      </c>
      <c r="B34" s="141"/>
      <c r="C34" s="142"/>
    </row>
    <row r="35" spans="1:3" ht="30" customHeight="1" thickBot="1" x14ac:dyDescent="0.25">
      <c r="A35" s="24" t="s">
        <v>13</v>
      </c>
      <c r="B35" s="143"/>
      <c r="C35" s="144"/>
    </row>
    <row r="36" spans="1:3" ht="57.75" thickBot="1" x14ac:dyDescent="0.25">
      <c r="A36" s="25" t="s">
        <v>19</v>
      </c>
      <c r="B36" s="32" t="s">
        <v>20</v>
      </c>
      <c r="C36" s="33" t="s">
        <v>21</v>
      </c>
    </row>
    <row r="37" spans="1:3" ht="30" customHeight="1" thickBot="1" x14ac:dyDescent="0.25">
      <c r="A37" s="145" t="s">
        <v>50</v>
      </c>
      <c r="B37" s="146"/>
      <c r="C37" s="147"/>
    </row>
    <row r="38" spans="1:3" ht="30" customHeight="1" x14ac:dyDescent="0.2">
      <c r="A38" s="26" t="s">
        <v>51</v>
      </c>
      <c r="B38" s="148"/>
      <c r="C38" s="149"/>
    </row>
    <row r="39" spans="1:3" ht="30" customHeight="1" x14ac:dyDescent="0.2">
      <c r="A39" s="27" t="s">
        <v>52</v>
      </c>
      <c r="B39" s="150"/>
      <c r="C39" s="151"/>
    </row>
    <row r="40" spans="1:3" ht="30" customHeight="1" thickBot="1" x14ac:dyDescent="0.25">
      <c r="A40" s="28" t="s">
        <v>53</v>
      </c>
      <c r="B40" s="129"/>
      <c r="C40" s="130"/>
    </row>
    <row r="41" spans="1:3" ht="30" customHeight="1" thickBot="1" x14ac:dyDescent="0.25">
      <c r="A41" s="24" t="s">
        <v>14</v>
      </c>
      <c r="B41" s="131"/>
      <c r="C41" s="132"/>
    </row>
    <row r="42" spans="1:3" ht="60" customHeight="1" thickBot="1" x14ac:dyDescent="0.25">
      <c r="A42" s="29" t="s">
        <v>54</v>
      </c>
      <c r="B42" s="127"/>
      <c r="C42" s="128"/>
    </row>
    <row r="43" spans="1:3" ht="30" customHeight="1" thickBot="1" x14ac:dyDescent="0.25">
      <c r="A43" s="133" t="s">
        <v>15</v>
      </c>
      <c r="B43" s="134"/>
      <c r="C43" s="135"/>
    </row>
    <row r="44" spans="1:3" ht="30" customHeight="1" thickBot="1" x14ac:dyDescent="0.25">
      <c r="A44" s="23" t="s">
        <v>23</v>
      </c>
      <c r="B44" s="127"/>
      <c r="C44" s="128"/>
    </row>
    <row r="45" spans="1:3" ht="30" customHeight="1" thickBot="1" x14ac:dyDescent="0.25">
      <c r="A45" s="30" t="s">
        <v>16</v>
      </c>
      <c r="B45" s="139"/>
      <c r="C45" s="140"/>
    </row>
    <row r="46" spans="1:3" ht="30" customHeight="1" thickBot="1" x14ac:dyDescent="0.25">
      <c r="A46" s="30" t="s">
        <v>56</v>
      </c>
      <c r="B46" s="139"/>
      <c r="C46" s="140"/>
    </row>
    <row r="47" spans="1:3" ht="30" customHeight="1" thickBot="1" x14ac:dyDescent="0.25">
      <c r="A47" s="30" t="s">
        <v>57</v>
      </c>
      <c r="B47" s="139"/>
      <c r="C47" s="140"/>
    </row>
    <row r="48" spans="1:3" ht="60" customHeight="1" thickBot="1" x14ac:dyDescent="0.25">
      <c r="A48" s="30" t="s">
        <v>17</v>
      </c>
      <c r="B48" s="139"/>
      <c r="C48" s="140"/>
    </row>
    <row r="49" spans="1:3" ht="30" customHeight="1" thickBot="1" x14ac:dyDescent="0.25">
      <c r="A49" s="23" t="s">
        <v>24</v>
      </c>
      <c r="B49" s="127"/>
      <c r="C49" s="128"/>
    </row>
    <row r="50" spans="1:3" ht="30" customHeight="1" thickBot="1" x14ac:dyDescent="0.25">
      <c r="A50" s="30" t="s">
        <v>16</v>
      </c>
      <c r="B50" s="139"/>
      <c r="C50" s="140"/>
    </row>
    <row r="51" spans="1:3" ht="30" customHeight="1" thickBot="1" x14ac:dyDescent="0.25">
      <c r="A51" s="30" t="s">
        <v>56</v>
      </c>
      <c r="B51" s="139"/>
      <c r="C51" s="140"/>
    </row>
    <row r="52" spans="1:3" ht="30" customHeight="1" thickBot="1" x14ac:dyDescent="0.25">
      <c r="A52" s="31" t="s">
        <v>58</v>
      </c>
      <c r="B52" s="127"/>
      <c r="C52" s="128"/>
    </row>
    <row r="53" spans="1:3" ht="60" customHeight="1" thickBot="1" x14ac:dyDescent="0.25">
      <c r="A53" s="14" t="s">
        <v>17</v>
      </c>
      <c r="B53" s="139"/>
      <c r="C53" s="140"/>
    </row>
    <row r="54" spans="1:3" ht="30" customHeight="1" x14ac:dyDescent="0.2">
      <c r="A54" s="155" t="s">
        <v>25</v>
      </c>
      <c r="B54" s="155"/>
      <c r="C54" s="155"/>
    </row>
  </sheetData>
  <sheetProtection selectLockedCells="1"/>
  <mergeCells count="51">
    <mergeCell ref="B53:C53"/>
    <mergeCell ref="A54:C54"/>
    <mergeCell ref="B47:C47"/>
    <mergeCell ref="B48:C48"/>
    <mergeCell ref="B49:C49"/>
    <mergeCell ref="B50:C50"/>
    <mergeCell ref="B51:C51"/>
    <mergeCell ref="B52:C52"/>
    <mergeCell ref="B46:C46"/>
    <mergeCell ref="B34:C34"/>
    <mergeCell ref="B35:C35"/>
    <mergeCell ref="A37:C37"/>
    <mergeCell ref="B38:C38"/>
    <mergeCell ref="B39:C39"/>
    <mergeCell ref="B40:C40"/>
    <mergeCell ref="B41:C41"/>
    <mergeCell ref="B42:C42"/>
    <mergeCell ref="A43:C43"/>
    <mergeCell ref="B44:C44"/>
    <mergeCell ref="B45:C45"/>
    <mergeCell ref="B33:C33"/>
    <mergeCell ref="B23:C23"/>
    <mergeCell ref="B24:C24"/>
    <mergeCell ref="B25:C25"/>
    <mergeCell ref="B26:C26"/>
    <mergeCell ref="A27:C27"/>
    <mergeCell ref="A29:C29"/>
    <mergeCell ref="A30:C30"/>
    <mergeCell ref="B31:C31"/>
    <mergeCell ref="B32:C32"/>
    <mergeCell ref="A1:C1"/>
    <mergeCell ref="B18:C18"/>
    <mergeCell ref="B19:C19"/>
    <mergeCell ref="B20:C20"/>
    <mergeCell ref="B21:C21"/>
    <mergeCell ref="B6:C6"/>
    <mergeCell ref="B7:C7"/>
    <mergeCell ref="B8:C8"/>
    <mergeCell ref="A10:C10"/>
    <mergeCell ref="B11:C11"/>
    <mergeCell ref="B12:C12"/>
    <mergeCell ref="A2:C2"/>
    <mergeCell ref="A3:C3"/>
    <mergeCell ref="B4:C4"/>
    <mergeCell ref="B5:C5"/>
    <mergeCell ref="B22:C22"/>
    <mergeCell ref="B13:C13"/>
    <mergeCell ref="B14:C14"/>
    <mergeCell ref="B15:C15"/>
    <mergeCell ref="A16:C16"/>
    <mergeCell ref="B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and Profile</vt:lpstr>
      <vt:lpstr>Procurement Tab</vt:lpstr>
    </vt:vector>
  </TitlesOfParts>
  <Company>Nottingham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Reader</dc:creator>
  <cp:lastModifiedBy>Alex Reader</cp:lastModifiedBy>
  <cp:lastPrinted>2026-04-17T10:46:45Z</cp:lastPrinted>
  <dcterms:created xsi:type="dcterms:W3CDTF">2022-09-16T09:53:25Z</dcterms:created>
  <dcterms:modified xsi:type="dcterms:W3CDTF">2026-05-08T08:47:17Z</dcterms:modified>
</cp:coreProperties>
</file>