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R:\Economic Development\DPS and DGP\DGP\Bulwell\Bulwell Community Events and Activities Grant\"/>
    </mc:Choice>
  </mc:AlternateContent>
  <xr:revisionPtr revIDLastSave="0" documentId="13_ncr:1_{A064F850-9F45-40C5-8043-C630F37C88E8}" xr6:coauthVersionLast="47" xr6:coauthVersionMax="47" xr10:uidLastSave="{00000000-0000-0000-0000-000000000000}"/>
  <bookViews>
    <workbookView xWindow="-120" yWindow="-120" windowWidth="21840" windowHeight="13020" activeTab="3" xr2:uid="{21414830-AD0F-4065-B8C7-2BA10023F8C4}"/>
  </bookViews>
  <sheets>
    <sheet name="Use of grant funds" sheetId="6" r:id="rId1"/>
    <sheet name="drop down" sheetId="7" state="hidden" r:id="rId2"/>
    <sheet name="Procurement " sheetId="8" r:id="rId3"/>
    <sheet name="Outputs and Outcomes" sheetId="1"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APP_Fund_Source">'[1]Master Data'!$B$4:$B$6</definedName>
    <definedName name="Budg_Central">#REF!</definedName>
    <definedName name="Budg_Derby_Core">#REF!</definedName>
    <definedName name="Budg_Derby_Post">#REF!</definedName>
    <definedName name="Budg_Derby_Pre">#REF!</definedName>
    <definedName name="Budg_Derby_Supp">#REF!</definedName>
    <definedName name="Budg_Leic_Core">#REF!</definedName>
    <definedName name="Budg_Leic_Post">#REF!</definedName>
    <definedName name="Budg_Leic_Pre">#REF!</definedName>
    <definedName name="Budg_Leic_Supp">#REF!</definedName>
    <definedName name="Budg_Lough_Core">#REF!</definedName>
    <definedName name="Budg_Lough_L4L">#REF!</definedName>
    <definedName name="Budg_Lough_Post">#REF!</definedName>
    <definedName name="Budg_Lough_Pre">#REF!</definedName>
    <definedName name="Budg_Lough_Supp">#REF!</definedName>
    <definedName name="Bugd_Lough_Pre">#REF!</definedName>
    <definedName name="Communities_and_Place">#REF!</definedName>
    <definedName name="Communities_and_Place_Outputs">#REF!</definedName>
    <definedName name="Cost_Centre_List">[2]Contracts!$B$4:$B$58</definedName>
    <definedName name="Course_list">'[1]Master Data'!$B$13:$B$57</definedName>
    <definedName name="ESF_Costs">'[3]Cost Categories'!$A$3:$A$11</definedName>
    <definedName name="Funding_Type">'[1]Master Data'!$C$4:$C$9</definedName>
    <definedName name="Investment_Priority">#REF!</definedName>
    <definedName name="MaxTransactionValue">[4]Reference!$F$4</definedName>
    <definedName name="MinTransactionValue">[4]Reference!$F$3</definedName>
    <definedName name="Multiply">#REF!</definedName>
    <definedName name="Multiply_Outputs">#REF!</definedName>
    <definedName name="ORGdata">[5]Control!$A$1:$B$6</definedName>
    <definedName name="Output_Lists">[6]Sheet3!$I$2:$I$38</definedName>
    <definedName name="PayScaleData">#REF!</definedName>
    <definedName name="People_and_Skills">#REF!</definedName>
    <definedName name="People_and_Skills_Outputs">#REF!</definedName>
    <definedName name="Results_List">[7]Lists!$L$1:$L$38</definedName>
    <definedName name="Scale">'[8]Grade Structure'!$C$5:$C$18</definedName>
    <definedName name="SCPData">#REF!</definedName>
    <definedName name="Supporting_Local_Business">#REF!</definedName>
    <definedName name="Supporting_Local_Business_Outputs">#REF!</definedName>
    <definedName name="YEI_Costs">'[3]Cost Categories'!$D$3:$D$7</definedName>
  </definedNames>
  <calcPr calcId="191029"/>
  <customWorkbookViews>
    <customWorkbookView name="Alex Reader - Personal View" guid="{3446F7BF-32D9-419B-83CD-5C6C1C9A6E9C}" mergeInterval="0" personalView="1" maximized="1" xWindow="-8" yWindow="-8" windowWidth="257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6" l="1"/>
  <c r="J9" i="6" s="1"/>
  <c r="H10" i="6"/>
  <c r="J10" i="6" s="1"/>
  <c r="H11" i="6"/>
  <c r="J11" i="6" s="1"/>
  <c r="H12" i="6"/>
  <c r="J12" i="6" s="1"/>
  <c r="H13" i="6"/>
  <c r="J13" i="6" s="1"/>
  <c r="H14" i="6"/>
  <c r="J14" i="6" s="1"/>
  <c r="H15" i="6"/>
  <c r="J15" i="6" s="1"/>
  <c r="H16" i="6"/>
  <c r="J16" i="6" s="1"/>
  <c r="H17" i="6"/>
  <c r="J17" i="6" s="1"/>
  <c r="H22" i="6"/>
  <c r="J22" i="6" s="1"/>
  <c r="H23" i="6"/>
  <c r="J23" i="6" s="1"/>
  <c r="H24" i="6"/>
  <c r="J24" i="6" s="1"/>
  <c r="H25" i="6"/>
  <c r="J25" i="6" s="1"/>
  <c r="H26" i="6"/>
  <c r="J26" i="6" s="1"/>
  <c r="H27" i="6"/>
  <c r="J27" i="6" s="1"/>
  <c r="H28" i="6"/>
  <c r="J28" i="6" s="1"/>
  <c r="H29" i="6"/>
  <c r="J29" i="6" s="1"/>
  <c r="H30" i="6"/>
  <c r="J30" i="6" s="1"/>
  <c r="H31" i="6"/>
  <c r="J31" i="6" s="1"/>
  <c r="H8" i="6"/>
  <c r="J8" i="6" s="1"/>
  <c r="F31" i="6"/>
  <c r="I31" i="6" s="1"/>
  <c r="F30" i="6"/>
  <c r="I30" i="6" s="1"/>
  <c r="F29" i="6"/>
  <c r="I29" i="6" s="1"/>
  <c r="F28" i="6"/>
  <c r="I28" i="6" s="1"/>
  <c r="F27" i="6"/>
  <c r="I27" i="6" s="1"/>
  <c r="F26" i="6"/>
  <c r="I26" i="6" s="1"/>
  <c r="F25" i="6"/>
  <c r="I25" i="6" s="1"/>
  <c r="F24" i="6"/>
  <c r="I24" i="6" s="1"/>
  <c r="F23" i="6"/>
  <c r="I23" i="6" s="1"/>
  <c r="F22" i="6"/>
  <c r="I22" i="6" s="1"/>
  <c r="F9" i="6"/>
  <c r="I9" i="6" s="1"/>
  <c r="F10" i="6"/>
  <c r="I10" i="6" s="1"/>
  <c r="F11" i="6"/>
  <c r="I11" i="6" s="1"/>
  <c r="F12" i="6"/>
  <c r="I12" i="6" s="1"/>
  <c r="F13" i="6"/>
  <c r="I13" i="6" s="1"/>
  <c r="F14" i="6"/>
  <c r="I14" i="6" s="1"/>
  <c r="F15" i="6"/>
  <c r="I15" i="6" s="1"/>
  <c r="F16" i="6"/>
  <c r="I16" i="6" s="1"/>
  <c r="F17" i="6"/>
  <c r="I17" i="6" s="1"/>
  <c r="F8" i="6"/>
  <c r="I8" i="6" s="1"/>
  <c r="E32" i="6"/>
  <c r="E18" i="6"/>
  <c r="B22" i="1"/>
  <c r="B21" i="1"/>
  <c r="B20" i="1"/>
  <c r="E34" i="6" l="1"/>
  <c r="K14" i="6"/>
  <c r="G14" i="6" s="1"/>
  <c r="K10" i="6"/>
  <c r="G10" i="6" s="1"/>
  <c r="K11" i="6"/>
  <c r="G11" i="6" s="1"/>
  <c r="K12" i="6"/>
  <c r="G12" i="6" s="1"/>
  <c r="K26" i="6"/>
  <c r="G26" i="6" s="1"/>
  <c r="K25" i="6"/>
  <c r="G25" i="6" s="1"/>
  <c r="K24" i="6"/>
  <c r="G24" i="6" s="1"/>
  <c r="K17" i="6"/>
  <c r="G17" i="6" s="1"/>
  <c r="K23" i="6"/>
  <c r="G23" i="6" s="1"/>
  <c r="K31" i="6"/>
  <c r="G31" i="6" s="1"/>
  <c r="K30" i="6"/>
  <c r="G30" i="6" s="1"/>
  <c r="K29" i="6"/>
  <c r="G29" i="6" s="1"/>
  <c r="K28" i="6"/>
  <c r="G28" i="6" s="1"/>
  <c r="K16" i="6"/>
  <c r="G16" i="6" s="1"/>
  <c r="K15" i="6"/>
  <c r="G15" i="6" s="1"/>
  <c r="K8" i="6"/>
  <c r="G8" i="6" s="1"/>
  <c r="K22" i="6"/>
  <c r="G22" i="6" s="1"/>
  <c r="K13" i="6"/>
  <c r="G13" i="6" s="1"/>
  <c r="K9" i="6"/>
  <c r="G9" i="6" s="1"/>
  <c r="K27" i="6"/>
  <c r="G27" i="6" s="1"/>
  <c r="F32" i="6"/>
  <c r="F18" i="6"/>
  <c r="F34" i="6" l="1"/>
</calcChain>
</file>

<file path=xl/sharedStrings.xml><?xml version="1.0" encoding="utf-8"?>
<sst xmlns="http://schemas.openxmlformats.org/spreadsheetml/2006/main" count="136" uniqueCount="75">
  <si>
    <t>Organisation Name</t>
  </si>
  <si>
    <t>Appendix B</t>
  </si>
  <si>
    <t>Description of goods /service / equipment to be purchased</t>
  </si>
  <si>
    <t>Name of chosen supplier</t>
  </si>
  <si>
    <t xml:space="preserve">Date of supplier quote </t>
  </si>
  <si>
    <t>Cost (£) excluding VAT:</t>
  </si>
  <si>
    <t>Cost (£) including VAT</t>
  </si>
  <si>
    <t>Supplier website (if applicable)</t>
  </si>
  <si>
    <t>If costs of these goods / services are more than £2,499, details of two additional suppliers whose quotes have been sought must be included below</t>
  </si>
  <si>
    <t>Date quote provided (if applicable)</t>
  </si>
  <si>
    <t xml:space="preserve">If quote was provided: Supplier quote £ (exc VAT) </t>
  </si>
  <si>
    <t>If quote was provided: Supplier quote £ (inc VAT)</t>
  </si>
  <si>
    <t>Reason for not choosing this supplier</t>
  </si>
  <si>
    <t>Table 1a</t>
  </si>
  <si>
    <t>Yes</t>
  </si>
  <si>
    <t>No</t>
  </si>
  <si>
    <r>
      <t xml:space="preserve">Reasons for choosing this supplier: </t>
    </r>
    <r>
      <rPr>
        <sz val="11"/>
        <color rgb="FF000000"/>
        <rFont val="Arial"/>
        <family val="2"/>
      </rPr>
      <t>For example - price, supplier expertise, track record, quality</t>
    </r>
  </si>
  <si>
    <t>Please Note: in the event that your application is successful, you may be asked to submit copies of all supplier quotes, or requests for quotes, referenced in this section to Nottingham City Council.</t>
  </si>
  <si>
    <r>
      <t>Name  of 2</t>
    </r>
    <r>
      <rPr>
        <b/>
        <vertAlign val="superscript"/>
        <sz val="11"/>
        <color rgb="FF000000"/>
        <rFont val="Arial"/>
        <family val="2"/>
      </rPr>
      <t>nd</t>
    </r>
    <r>
      <rPr>
        <b/>
        <sz val="11"/>
        <color rgb="FF000000"/>
        <rFont val="Arial"/>
        <family val="2"/>
      </rPr>
      <t xml:space="preserve"> supplier asked to provide quote</t>
    </r>
  </si>
  <si>
    <r>
      <t>Name of 3</t>
    </r>
    <r>
      <rPr>
        <b/>
        <vertAlign val="superscript"/>
        <sz val="11"/>
        <color rgb="FF000000"/>
        <rFont val="Arial"/>
        <family val="2"/>
      </rPr>
      <t>rd</t>
    </r>
    <r>
      <rPr>
        <b/>
        <sz val="11"/>
        <color rgb="FF000000"/>
        <rFont val="Arial"/>
        <family val="2"/>
      </rPr>
      <t xml:space="preserve"> supplier asked to provide quote</t>
    </r>
  </si>
  <si>
    <t xml:space="preserve">*Please note: If your organisation is able to reclaim VAT, you must be able to cash-flow the value of this VAT until it is reimbursed / reclaimed, as the grant will only cover the costs of the goods and services excluding VAT. </t>
  </si>
  <si>
    <t>Table 1b</t>
  </si>
  <si>
    <t>How many individual volunteers will support the activities</t>
  </si>
  <si>
    <t>Additional activities / sessions / events</t>
  </si>
  <si>
    <t>Additional individuals attending</t>
  </si>
  <si>
    <t>Additional Volunteers supporting</t>
  </si>
  <si>
    <t xml:space="preserve">How many (unique) individuals will attend these activities. </t>
  </si>
  <si>
    <t>How many individual volunteers will support these activities</t>
  </si>
  <si>
    <t>How to complete this table</t>
  </si>
  <si>
    <t>Bulwell Community Events &amp; Activities Grant (capital)</t>
  </si>
  <si>
    <t>Line no.</t>
  </si>
  <si>
    <t>Total cost of equipment to be purchased</t>
  </si>
  <si>
    <t>Table 1c</t>
  </si>
  <si>
    <t xml:space="preserve">APPENDIX B - Bulwell Community Events &amp; Activities Grant </t>
  </si>
  <si>
    <t>Planned date of purchase (MM/YY)</t>
  </si>
  <si>
    <t>Part 2: Improvements to be made to Community Venue or Space using the Grant</t>
  </si>
  <si>
    <t>Name of preferred Supplier</t>
  </si>
  <si>
    <t>Is your organisation able to reclaim VAT?</t>
  </si>
  <si>
    <t>Part 1: Equipment to be purchased using the Grant</t>
  </si>
  <si>
    <t>Details of Improvements to be made</t>
  </si>
  <si>
    <t>Planned date for work to be completed (MM/YY)</t>
  </si>
  <si>
    <t>Total cost of improvements</t>
  </si>
  <si>
    <t>Amount will be highlighted green is acceptable. If amount is highlighted red, it is either above maximum or below minimum allowed. Cell must be green for application to be accepted</t>
  </si>
  <si>
    <t>Part 3: Delivery Profile</t>
  </si>
  <si>
    <t>Jul 2026 - Jun 2027</t>
  </si>
  <si>
    <t>If you are delivering one activity or session each week for 52 weeks, record this as 52 activities, not 1.
If you are not awarded the grant and will not deliver any activities, please enter 0.</t>
  </si>
  <si>
    <t>Existing Commitments / Plans</t>
  </si>
  <si>
    <t>Commitments / Plans if you were awarded the grant funds to buy the equipment or make the improvements</t>
  </si>
  <si>
    <r>
      <t xml:space="preserve">Table 1 - Please input numbers in </t>
    </r>
    <r>
      <rPr>
        <b/>
        <u/>
        <sz val="11"/>
        <color theme="1"/>
        <rFont val="Arial"/>
        <family val="2"/>
      </rPr>
      <t>the yellow cells</t>
    </r>
    <r>
      <rPr>
        <b/>
        <sz val="11"/>
        <color theme="1"/>
        <rFont val="Arial"/>
        <family val="2"/>
      </rPr>
      <t xml:space="preserve"> in the  table below. </t>
    </r>
  </si>
  <si>
    <r>
      <t xml:space="preserve">Table 2 - Please input numbers in </t>
    </r>
    <r>
      <rPr>
        <b/>
        <u/>
        <sz val="11"/>
        <color theme="1"/>
        <rFont val="Arial"/>
        <family val="2"/>
      </rPr>
      <t>the yellow cells</t>
    </r>
    <r>
      <rPr>
        <b/>
        <sz val="11"/>
        <color theme="1"/>
        <rFont val="Arial"/>
        <family val="2"/>
      </rPr>
      <t xml:space="preserve"> in the  table below. </t>
    </r>
  </si>
  <si>
    <t>If you had planned to deliver one activity or session per week for 52 weeks, and this would increase to two sessions per week if awarded the grant, this should be reported as 104 activities, not 2.</t>
  </si>
  <si>
    <t xml:space="preserve">If the same three people support an activity session each week for 52 weeks, this should be reported as three volunteers, not 156 (3 × 52).
</t>
  </si>
  <si>
    <t>If the same 20 people attend an activity or session each week for 52 weeks, this should be reported as 20 individuals, not 1,040 (20 × 52).</t>
  </si>
  <si>
    <t>*Cells highlighted in red if no. proposed in Table 2 is less than equivalent cell in Table 1. Please revise no. in cell in Table 2</t>
  </si>
  <si>
    <t>Total number of activities or events you would deliver if awarded this grant?</t>
  </si>
  <si>
    <t>Total number of activities or events that you are planning to deliver?</t>
  </si>
  <si>
    <t>If the same 20 people attend an activity or session each week for 52 weeks, record this as 20 individuals, not 1,040 (20 × 52).
If you are not awarded the grant and will not deliver any activities, please enter 0.</t>
  </si>
  <si>
    <t>If the same 3 volunteers support an activity session each week for 52 weeks, record this as 3 volunteers, not 156 (3 × 52).                                  If you are not awarded the grant and will not deliver any activities, please enter 0.</t>
  </si>
  <si>
    <t>When will the first events using the equipment or improvements funded through the grant be delivered?</t>
  </si>
  <si>
    <t>Net cost (excluding VAT)</t>
  </si>
  <si>
    <t>Total cost (including  VAT)</t>
  </si>
  <si>
    <t>Are you using the grant to create or improve green or blue space? (see Section 6 of Applicant Guidance for definition)</t>
  </si>
  <si>
    <t>Table 4 - Low Carbon Infrastructure &amp; Improvements to Green or Blue Spaces</t>
  </si>
  <si>
    <t>Are you using the grant to make improvements to a venue that would reduce energy demand, promote the diversification of energy sources, or drive more appropriate use of energy?</t>
  </si>
  <si>
    <t>Table 3 - Increases linked to grant funds</t>
  </si>
  <si>
    <t>Additionality through this grant</t>
  </si>
  <si>
    <t>Item of equipment to be purchased</t>
  </si>
  <si>
    <t>Name of preferred supplier</t>
  </si>
  <si>
    <t>Total grant funding requested</t>
  </si>
  <si>
    <r>
      <t>Goods, services and equipment exceeding £2,499.  (Only complete a table if purchases of the goods or services f</t>
    </r>
    <r>
      <rPr>
        <b/>
        <u/>
        <sz val="11"/>
        <color theme="1"/>
        <rFont val="Arial"/>
        <family val="2"/>
      </rPr>
      <t>rom a single supplie</t>
    </r>
    <r>
      <rPr>
        <b/>
        <sz val="11"/>
        <color theme="1"/>
        <rFont val="Arial"/>
        <family val="2"/>
      </rPr>
      <t>r cost more than £2,499)</t>
    </r>
  </si>
  <si>
    <t>Chosens supplier address (if applicable)</t>
  </si>
  <si>
    <t>Address line 1:</t>
  </si>
  <si>
    <t>Address line 2:</t>
  </si>
  <si>
    <t>Postcode:</t>
  </si>
  <si>
    <r>
      <rPr>
        <b/>
        <sz val="11"/>
        <color theme="1"/>
        <rFont val="Arial"/>
        <family val="2"/>
      </rPr>
      <t>Forecasting  participation</t>
    </r>
    <r>
      <rPr>
        <sz val="11"/>
        <color theme="1"/>
        <rFont val="Arial"/>
        <family val="2"/>
      </rPr>
      <t xml:space="preserve">
Each person should be counted once per week, even if they attend multiple sessions.
Applicants should base their forecast on a reasonable and realistic assessment, using the best information available to them.
When estimating future participation, you may wish to consider:
</t>
    </r>
    <r>
      <rPr>
        <b/>
        <sz val="11"/>
        <color theme="1"/>
        <rFont val="Arial"/>
        <family val="2"/>
      </rPr>
      <t>Current usage levels</t>
    </r>
    <r>
      <rPr>
        <sz val="11"/>
        <color theme="1"/>
        <rFont val="Arial"/>
        <family val="2"/>
      </rPr>
      <t xml:space="preserve"> - Start with your existing weekly usage figure as a baseline.
</t>
    </r>
    <r>
      <rPr>
        <b/>
        <sz val="11"/>
        <color theme="1"/>
        <rFont val="Arial"/>
        <family val="2"/>
      </rPr>
      <t>Impact of the projec</t>
    </r>
    <r>
      <rPr>
        <sz val="11"/>
        <color theme="1"/>
        <rFont val="Arial"/>
        <family val="2"/>
      </rPr>
      <t xml:space="preserve">t - Consider how the project will change the range of activities that can be delivered, and how this is likely to affect demand.
</t>
    </r>
    <r>
      <rPr>
        <b/>
        <sz val="11"/>
        <color theme="1"/>
        <rFont val="Arial"/>
        <family val="2"/>
      </rPr>
      <t>Planned changes to activity</t>
    </r>
    <r>
      <rPr>
        <sz val="11"/>
        <color theme="1"/>
        <rFont val="Arial"/>
        <family val="2"/>
      </rPr>
      <t xml:space="preserve"> - Take into account any new or expanded activities, increased frequency of sessions or additional user groups expected as a result of the project.
</t>
    </r>
    <r>
      <rPr>
        <b/>
        <sz val="11"/>
        <color theme="1"/>
        <rFont val="Arial"/>
        <family val="2"/>
      </rPr>
      <t>Comparable evidence</t>
    </r>
    <r>
      <rPr>
        <sz val="11"/>
        <color theme="1"/>
        <rFont val="Arial"/>
        <family val="2"/>
      </rPr>
      <t xml:space="preserve"> - If possible, draw on evidence from previous projects, pilot activity or waiting lists to support your estimates.
</t>
    </r>
    <r>
      <rPr>
        <b/>
        <sz val="11"/>
        <color theme="1"/>
        <rFont val="Arial"/>
        <family val="2"/>
      </rPr>
      <t>Phased growth</t>
    </r>
    <r>
      <rPr>
        <sz val="11"/>
        <color theme="1"/>
        <rFont val="Arial"/>
        <family val="2"/>
      </rPr>
      <t xml:space="preserve"> - Forecast how many would attend a session in a typical operational week, not initial launch interest or long‑term ambition. It may be helpful to assume a steady‑state level of use once the activity is established.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</si>
</sst>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sz val="11"/>
      <color theme="1"/>
      <name val="Arial"/>
      <family val="2"/>
    </font>
    <font>
      <b/>
      <sz val="11"/>
      <color theme="1"/>
      <name val="Arial"/>
      <family val="2"/>
    </font>
    <font>
      <b/>
      <u/>
      <sz val="11"/>
      <color theme="1"/>
      <name val="Arial"/>
      <family val="2"/>
    </font>
    <font>
      <sz val="11"/>
      <color rgb="FF000000"/>
      <name val="Arial"/>
      <family val="2"/>
    </font>
    <font>
      <sz val="8"/>
      <name val="Calibri"/>
      <family val="2"/>
      <scheme val="minor"/>
    </font>
    <font>
      <sz val="10"/>
      <color theme="1"/>
      <name val="Arial"/>
      <family val="2"/>
    </font>
    <font>
      <b/>
      <sz val="11"/>
      <color rgb="FF000000"/>
      <name val="Arial"/>
      <family val="2"/>
    </font>
    <font>
      <i/>
      <sz val="11"/>
      <color theme="1"/>
      <name val="Arial"/>
      <family val="2"/>
    </font>
    <font>
      <i/>
      <sz val="11"/>
      <color rgb="FF000000"/>
      <name val="Arial"/>
      <family val="2"/>
    </font>
    <font>
      <b/>
      <vertAlign val="superscript"/>
      <sz val="11"/>
      <color rgb="FF000000"/>
      <name val="Arial"/>
      <family val="2"/>
    </font>
    <font>
      <b/>
      <sz val="11"/>
      <color theme="1"/>
      <name val="Calibri"/>
      <family val="2"/>
      <scheme val="minor"/>
    </font>
    <font>
      <sz val="11"/>
      <color theme="1"/>
      <name val="Segoe UI"/>
      <family val="2"/>
    </font>
  </fonts>
  <fills count="13">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rgb="FFFFFF00"/>
        <bgColor indexed="64"/>
      </patternFill>
    </fill>
    <fill>
      <patternFill patternType="solid">
        <fgColor rgb="FFBFBFBF"/>
        <bgColor indexed="64"/>
      </patternFill>
    </fill>
    <fill>
      <patternFill patternType="solid">
        <fgColor rgb="FFC5E0B3"/>
        <bgColor indexed="64"/>
      </patternFill>
    </fill>
    <fill>
      <patternFill patternType="solid">
        <fgColor rgb="FFFFC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bgColor indexed="64"/>
      </patternFill>
    </fill>
    <fill>
      <patternFill patternType="solid">
        <fgColor theme="9" tint="0.79998168889431442"/>
        <bgColor indexed="64"/>
      </patternFill>
    </fill>
  </fills>
  <borders count="43">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46">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164" fontId="1" fillId="0" borderId="0" xfId="0" applyNumberFormat="1" applyFont="1" applyAlignment="1">
      <alignment horizontal="center" vertical="center"/>
    </xf>
    <xf numFmtId="0" fontId="2" fillId="0" borderId="0" xfId="0" applyFont="1" applyAlignment="1">
      <alignment vertical="center" wrapText="1"/>
    </xf>
    <xf numFmtId="0" fontId="1" fillId="0" borderId="15" xfId="0" applyFont="1" applyBorder="1" applyAlignment="1">
      <alignment vertical="center" wrapText="1"/>
    </xf>
    <xf numFmtId="0" fontId="1" fillId="0" borderId="0" xfId="0" applyFont="1" applyAlignment="1">
      <alignment horizontal="left" vertical="center" wrapText="1"/>
    </xf>
    <xf numFmtId="0" fontId="2" fillId="0" borderId="4" xfId="0" applyFont="1" applyBorder="1" applyAlignment="1">
      <alignment horizontal="center" vertical="center" wrapText="1"/>
    </xf>
    <xf numFmtId="0" fontId="1" fillId="0" borderId="36" xfId="0" applyFont="1" applyBorder="1" applyAlignment="1">
      <alignment vertical="center" wrapText="1"/>
    </xf>
    <xf numFmtId="0" fontId="2"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17" fontId="0" fillId="0" borderId="0" xfId="0" applyNumberFormat="1"/>
    <xf numFmtId="0" fontId="2" fillId="3" borderId="4"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8" xfId="0" applyFont="1" applyBorder="1" applyAlignment="1">
      <alignment horizontal="center" vertical="center" wrapText="1"/>
    </xf>
    <xf numFmtId="0" fontId="11" fillId="0" borderId="0" xfId="0" applyFont="1" applyAlignment="1">
      <alignment horizontal="center" vertical="center"/>
    </xf>
    <xf numFmtId="0" fontId="4" fillId="0" borderId="5" xfId="0" applyFont="1" applyBorder="1" applyAlignment="1">
      <alignment horizontal="center" vertical="center" wrapText="1"/>
    </xf>
    <xf numFmtId="164" fontId="1" fillId="0" borderId="40"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164" fontId="2" fillId="0" borderId="4" xfId="0" applyNumberFormat="1" applyFont="1" applyBorder="1" applyAlignment="1">
      <alignment horizontal="center" vertical="center" wrapText="1"/>
    </xf>
    <xf numFmtId="164" fontId="1" fillId="0" borderId="2" xfId="0" applyNumberFormat="1" applyFont="1" applyBorder="1" applyAlignment="1">
      <alignment horizontal="center" vertical="center"/>
    </xf>
    <xf numFmtId="164" fontId="1" fillId="0" borderId="3" xfId="0" applyNumberFormat="1" applyFont="1" applyBorder="1" applyAlignment="1">
      <alignment horizontal="center" vertical="center"/>
    </xf>
    <xf numFmtId="0" fontId="7" fillId="3" borderId="32" xfId="0" applyFont="1" applyFill="1" applyBorder="1" applyAlignment="1" applyProtection="1">
      <alignment vertical="center" wrapText="1"/>
      <protection locked="0"/>
    </xf>
    <xf numFmtId="17" fontId="4" fillId="3" borderId="5" xfId="0" applyNumberFormat="1" applyFont="1" applyFill="1" applyBorder="1" applyAlignment="1" applyProtection="1">
      <alignment horizontal="center" vertical="center" wrapText="1"/>
      <protection locked="0"/>
    </xf>
    <xf numFmtId="164" fontId="1" fillId="3" borderId="5" xfId="0" applyNumberFormat="1" applyFont="1" applyFill="1" applyBorder="1" applyAlignment="1" applyProtection="1">
      <alignment horizontal="center" vertical="center" wrapText="1"/>
      <protection locked="0"/>
    </xf>
    <xf numFmtId="0" fontId="7" fillId="3" borderId="33" xfId="0" applyFont="1" applyFill="1" applyBorder="1" applyAlignment="1" applyProtection="1">
      <alignment vertical="center" wrapText="1"/>
      <protection locked="0"/>
    </xf>
    <xf numFmtId="0" fontId="7" fillId="3" borderId="22" xfId="0" applyFont="1" applyFill="1" applyBorder="1" applyAlignment="1" applyProtection="1">
      <alignment vertical="center" wrapText="1"/>
      <protection locked="0"/>
    </xf>
    <xf numFmtId="17" fontId="4" fillId="3" borderId="8" xfId="0" applyNumberFormat="1" applyFont="1" applyFill="1" applyBorder="1" applyAlignment="1" applyProtection="1">
      <alignment horizontal="center" vertical="center" wrapText="1"/>
      <protection locked="0"/>
    </xf>
    <xf numFmtId="164" fontId="1" fillId="3" borderId="8" xfId="0" applyNumberFormat="1" applyFont="1" applyFill="1" applyBorder="1" applyAlignment="1" applyProtection="1">
      <alignment horizontal="center" vertical="center" wrapText="1"/>
      <protection locked="0"/>
    </xf>
    <xf numFmtId="0" fontId="7" fillId="3" borderId="39" xfId="0" applyFont="1" applyFill="1" applyBorder="1" applyAlignment="1" applyProtection="1">
      <alignment vertical="center" wrapText="1"/>
      <protection locked="0"/>
    </xf>
    <xf numFmtId="0" fontId="7" fillId="3" borderId="37" xfId="0" applyFont="1" applyFill="1" applyBorder="1" applyAlignment="1" applyProtection="1">
      <alignment vertical="center" wrapText="1"/>
      <protection locked="0"/>
    </xf>
    <xf numFmtId="17" fontId="4" fillId="3" borderId="38" xfId="0" applyNumberFormat="1" applyFont="1" applyFill="1" applyBorder="1" applyAlignment="1" applyProtection="1">
      <alignment horizontal="center" vertical="center" wrapText="1"/>
      <protection locked="0"/>
    </xf>
    <xf numFmtId="164" fontId="1" fillId="3" borderId="38" xfId="0"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xf>
    <xf numFmtId="0" fontId="4" fillId="3" borderId="32" xfId="0" applyFont="1" applyFill="1" applyBorder="1" applyAlignment="1" applyProtection="1">
      <alignment vertical="center" wrapText="1"/>
      <protection locked="0"/>
    </xf>
    <xf numFmtId="0" fontId="4" fillId="3" borderId="35" xfId="0" applyFont="1" applyFill="1" applyBorder="1" applyAlignment="1" applyProtection="1">
      <alignment vertical="center" wrapText="1"/>
      <protection locked="0"/>
    </xf>
    <xf numFmtId="0" fontId="4" fillId="3" borderId="33" xfId="0" applyFont="1" applyFill="1" applyBorder="1" applyAlignment="1" applyProtection="1">
      <alignment vertical="center" wrapText="1"/>
      <protection locked="0"/>
    </xf>
    <xf numFmtId="0" fontId="4" fillId="3" borderId="22" xfId="0" applyFont="1" applyFill="1" applyBorder="1" applyAlignment="1" applyProtection="1">
      <alignment vertical="center" wrapText="1"/>
      <protection locked="0"/>
    </xf>
    <xf numFmtId="0" fontId="4" fillId="3" borderId="39" xfId="0" applyFont="1" applyFill="1" applyBorder="1" applyAlignment="1" applyProtection="1">
      <alignment vertical="center" wrapText="1"/>
      <protection locked="0"/>
    </xf>
    <xf numFmtId="0" fontId="4" fillId="3" borderId="37" xfId="0" applyFont="1" applyFill="1" applyBorder="1" applyAlignment="1" applyProtection="1">
      <alignment vertical="center" wrapText="1"/>
      <protection locked="0"/>
    </xf>
    <xf numFmtId="0" fontId="1" fillId="3" borderId="5"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protection locked="0"/>
    </xf>
    <xf numFmtId="0" fontId="1" fillId="3" borderId="16" xfId="0" applyFont="1" applyFill="1" applyBorder="1" applyAlignment="1" applyProtection="1">
      <alignment horizontal="center" vertical="center"/>
      <protection locked="0"/>
    </xf>
    <xf numFmtId="0" fontId="1" fillId="0" borderId="0" xfId="0" applyFont="1"/>
    <xf numFmtId="0" fontId="7" fillId="0" borderId="23" xfId="0" applyFont="1" applyBorder="1" applyAlignment="1">
      <alignment vertical="center" wrapText="1"/>
    </xf>
    <xf numFmtId="0" fontId="7" fillId="0" borderId="4" xfId="0" applyFont="1" applyBorder="1" applyAlignment="1">
      <alignment vertical="center" wrapText="1"/>
    </xf>
    <xf numFmtId="0" fontId="7" fillId="0" borderId="7" xfId="0" applyFont="1" applyBorder="1" applyAlignment="1">
      <alignment vertical="center" wrapText="1"/>
    </xf>
    <xf numFmtId="0" fontId="7" fillId="0" borderId="16"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7" xfId="0" applyFont="1" applyBorder="1" applyAlignment="1">
      <alignment vertical="center" wrapText="1"/>
    </xf>
    <xf numFmtId="0" fontId="4" fillId="0" borderId="23" xfId="0" applyFont="1" applyBorder="1" applyAlignment="1">
      <alignment vertical="center" wrapText="1"/>
    </xf>
    <xf numFmtId="0" fontId="4" fillId="0" borderId="4" xfId="0" applyFont="1" applyBorder="1" applyAlignment="1">
      <alignment vertical="center" wrapText="1"/>
    </xf>
    <xf numFmtId="0" fontId="2" fillId="0" borderId="0" xfId="0" applyFont="1" applyAlignment="1">
      <alignment horizontal="left" vertical="center" wrapText="1"/>
    </xf>
    <xf numFmtId="0" fontId="2" fillId="8" borderId="1" xfId="0" applyFont="1" applyFill="1" applyBorder="1" applyAlignment="1">
      <alignment vertical="center" wrapText="1"/>
    </xf>
    <xf numFmtId="0" fontId="2" fillId="8" borderId="4" xfId="0" applyFont="1" applyFill="1" applyBorder="1" applyAlignment="1">
      <alignment horizontal="center"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36" xfId="0" applyFont="1" applyBorder="1" applyAlignment="1">
      <alignment vertical="center" wrapText="1"/>
    </xf>
    <xf numFmtId="0" fontId="4" fillId="0" borderId="0" xfId="0" applyFont="1" applyAlignment="1">
      <alignment vertical="center" wrapText="1"/>
    </xf>
    <xf numFmtId="0" fontId="6" fillId="0" borderId="0" xfId="0" applyFont="1" applyAlignment="1">
      <alignment horizontal="left" vertical="center" wrapText="1"/>
    </xf>
    <xf numFmtId="0" fontId="8" fillId="0" borderId="0" xfId="0" applyFont="1" applyAlignment="1">
      <alignment horizontal="left" vertical="center"/>
    </xf>
    <xf numFmtId="0" fontId="2" fillId="0" borderId="1" xfId="0" applyFont="1" applyBorder="1" applyAlignment="1">
      <alignment vertical="center" wrapText="1"/>
    </xf>
    <xf numFmtId="0" fontId="1" fillId="2" borderId="1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9" xfId="0" applyFont="1" applyFill="1" applyBorder="1" applyAlignment="1">
      <alignment horizontal="center" vertical="center"/>
    </xf>
    <xf numFmtId="0" fontId="2" fillId="9" borderId="6" xfId="0" applyFont="1" applyFill="1" applyBorder="1" applyAlignment="1">
      <alignment vertical="center" wrapText="1"/>
    </xf>
    <xf numFmtId="0" fontId="2" fillId="9" borderId="7" xfId="0" applyFont="1" applyFill="1" applyBorder="1" applyAlignment="1">
      <alignment horizontal="center" vertical="center" wrapText="1"/>
    </xf>
    <xf numFmtId="0" fontId="2" fillId="0" borderId="1" xfId="0" applyFont="1" applyBorder="1" applyAlignment="1">
      <alignment horizontal="left" vertical="center" wrapText="1"/>
    </xf>
    <xf numFmtId="17" fontId="2" fillId="3" borderId="4" xfId="0" applyNumberFormat="1" applyFont="1" applyFill="1" applyBorder="1" applyAlignment="1" applyProtection="1">
      <alignment horizontal="center" vertical="center" wrapText="1"/>
      <protection locked="0"/>
    </xf>
    <xf numFmtId="0" fontId="2" fillId="12" borderId="19" xfId="0" applyFont="1" applyFill="1" applyBorder="1" applyAlignment="1">
      <alignment vertical="center"/>
    </xf>
    <xf numFmtId="0" fontId="2" fillId="12" borderId="26" xfId="0" applyFont="1" applyFill="1" applyBorder="1" applyAlignment="1">
      <alignment vertical="center"/>
    </xf>
    <xf numFmtId="0" fontId="1" fillId="3" borderId="25" xfId="0" applyFont="1" applyFill="1" applyBorder="1" applyAlignment="1" applyProtection="1">
      <alignment horizontal="center" vertical="center"/>
      <protection locked="0"/>
    </xf>
    <xf numFmtId="0" fontId="1" fillId="3" borderId="18" xfId="0" applyFont="1" applyFill="1" applyBorder="1" applyAlignment="1" applyProtection="1">
      <alignment horizontal="center" vertical="center"/>
      <protection locked="0"/>
    </xf>
    <xf numFmtId="0" fontId="1" fillId="0" borderId="27" xfId="0" applyFont="1" applyBorder="1" applyAlignment="1">
      <alignment horizontal="left" vertical="center" wrapText="1" indent="1"/>
    </xf>
    <xf numFmtId="0" fontId="1" fillId="0" borderId="20" xfId="0" applyFont="1" applyBorder="1" applyAlignment="1">
      <alignment horizontal="left" vertical="center" wrapText="1" indent="1"/>
    </xf>
    <xf numFmtId="0" fontId="2" fillId="0" borderId="1" xfId="0" applyFont="1" applyBorder="1" applyAlignment="1">
      <alignment horizontal="center" vertical="center"/>
    </xf>
    <xf numFmtId="0" fontId="2" fillId="0" borderId="28" xfId="0" applyFont="1" applyBorder="1" applyAlignment="1">
      <alignment horizontal="center" vertical="center"/>
    </xf>
    <xf numFmtId="0" fontId="12" fillId="0" borderId="6" xfId="0" applyFont="1" applyBorder="1" applyAlignment="1">
      <alignment horizontal="right" vertical="center"/>
    </xf>
    <xf numFmtId="0" fontId="12" fillId="0" borderId="30" xfId="0" applyFont="1" applyBorder="1" applyAlignment="1">
      <alignment horizontal="right" vertical="center"/>
    </xf>
    <xf numFmtId="0" fontId="7" fillId="0" borderId="1" xfId="0" applyFont="1" applyBorder="1" applyAlignment="1">
      <alignment vertical="center" wrapText="1"/>
    </xf>
    <xf numFmtId="0" fontId="7" fillId="0" borderId="24" xfId="0" applyFont="1" applyBorder="1" applyAlignment="1">
      <alignment vertical="center" wrapText="1"/>
    </xf>
    <xf numFmtId="0" fontId="7" fillId="0" borderId="28" xfId="0" applyFont="1" applyBorder="1" applyAlignment="1">
      <alignment vertical="center" wrapText="1"/>
    </xf>
    <xf numFmtId="0" fontId="2" fillId="11" borderId="1" xfId="0" applyFont="1" applyFill="1" applyBorder="1" applyAlignment="1">
      <alignment horizontal="left" vertical="center"/>
    </xf>
    <xf numFmtId="0" fontId="2" fillId="11" borderId="24" xfId="0" applyFont="1" applyFill="1" applyBorder="1" applyAlignment="1">
      <alignment horizontal="left" vertical="center"/>
    </xf>
    <xf numFmtId="0" fontId="2" fillId="11" borderId="28" xfId="0" applyFont="1" applyFill="1" applyBorder="1" applyAlignment="1">
      <alignment horizontal="left" vertical="center"/>
    </xf>
    <xf numFmtId="0" fontId="1" fillId="0" borderId="1" xfId="0" applyFont="1" applyBorder="1" applyAlignment="1">
      <alignment horizontal="left" vertical="center" wrapText="1"/>
    </xf>
    <xf numFmtId="0" fontId="1" fillId="0" borderId="24" xfId="0" applyFont="1" applyBorder="1" applyAlignment="1">
      <alignment horizontal="left" vertical="center" wrapText="1"/>
    </xf>
    <xf numFmtId="0" fontId="1" fillId="0" borderId="28" xfId="0" applyFont="1" applyBorder="1" applyAlignment="1">
      <alignment horizontal="left" vertical="center" wrapText="1"/>
    </xf>
    <xf numFmtId="0" fontId="2" fillId="0" borderId="1" xfId="0" applyFont="1" applyBorder="1" applyAlignment="1">
      <alignment horizontal="right" vertical="center"/>
    </xf>
    <xf numFmtId="0" fontId="2" fillId="0" borderId="24" xfId="0" applyFont="1" applyBorder="1" applyAlignment="1">
      <alignment horizontal="right" vertical="center"/>
    </xf>
    <xf numFmtId="0" fontId="2" fillId="0" borderId="28" xfId="0" applyFont="1" applyBorder="1" applyAlignment="1">
      <alignment horizontal="right" vertical="center"/>
    </xf>
    <xf numFmtId="0" fontId="2" fillId="10" borderId="1" xfId="0" applyFont="1" applyFill="1" applyBorder="1" applyAlignment="1">
      <alignment horizontal="left" vertical="center"/>
    </xf>
    <xf numFmtId="0" fontId="2" fillId="10" borderId="24" xfId="0" applyFont="1" applyFill="1" applyBorder="1" applyAlignment="1">
      <alignment horizontal="left" vertical="center"/>
    </xf>
    <xf numFmtId="0" fontId="2" fillId="10" borderId="28" xfId="0" applyFont="1" applyFill="1" applyBorder="1" applyAlignment="1">
      <alignment horizontal="left" vertical="center"/>
    </xf>
    <xf numFmtId="0" fontId="8" fillId="0" borderId="29" xfId="0" applyFont="1" applyBorder="1" applyAlignment="1">
      <alignment horizontal="left" wrapText="1"/>
    </xf>
    <xf numFmtId="0" fontId="4" fillId="0" borderId="1" xfId="0" applyFont="1" applyBorder="1" applyAlignment="1">
      <alignment vertical="center" wrapText="1"/>
    </xf>
    <xf numFmtId="0" fontId="4" fillId="0" borderId="24" xfId="0" applyFont="1" applyBorder="1" applyAlignment="1">
      <alignment vertical="center" wrapText="1"/>
    </xf>
    <xf numFmtId="0" fontId="4" fillId="0" borderId="28" xfId="0" applyFont="1" applyBorder="1" applyAlignment="1">
      <alignment vertical="center" wrapText="1"/>
    </xf>
    <xf numFmtId="0" fontId="7" fillId="0" borderId="19" xfId="0" applyFont="1" applyBorder="1" applyAlignment="1">
      <alignment vertical="center" wrapText="1"/>
    </xf>
    <xf numFmtId="0" fontId="7" fillId="0" borderId="29" xfId="0" applyFont="1" applyBorder="1" applyAlignment="1">
      <alignment vertical="center" wrapText="1"/>
    </xf>
    <xf numFmtId="0" fontId="7" fillId="0" borderId="26" xfId="0" applyFont="1" applyBorder="1" applyAlignment="1">
      <alignment vertical="center" wrapText="1"/>
    </xf>
    <xf numFmtId="0" fontId="9" fillId="5" borderId="1" xfId="0" applyFont="1" applyFill="1" applyBorder="1" applyAlignment="1">
      <alignment vertical="center" wrapText="1"/>
    </xf>
    <xf numFmtId="0" fontId="9" fillId="5" borderId="24" xfId="0" applyFont="1" applyFill="1" applyBorder="1" applyAlignment="1">
      <alignment vertical="center" wrapText="1"/>
    </xf>
    <xf numFmtId="0" fontId="9" fillId="5" borderId="28" xfId="0" applyFont="1" applyFill="1" applyBorder="1" applyAlignment="1">
      <alignment vertical="center" wrapText="1"/>
    </xf>
    <xf numFmtId="0" fontId="2" fillId="3" borderId="19" xfId="0" applyFont="1" applyFill="1" applyBorder="1" applyAlignment="1" applyProtection="1">
      <alignment vertical="center" wrapText="1"/>
      <protection locked="0"/>
    </xf>
    <xf numFmtId="0" fontId="2" fillId="3" borderId="26" xfId="0" applyFont="1" applyFill="1" applyBorder="1" applyAlignment="1" applyProtection="1">
      <alignment vertical="center" wrapText="1"/>
      <protection locked="0"/>
    </xf>
    <xf numFmtId="0" fontId="2" fillId="3" borderId="20" xfId="0" applyFont="1" applyFill="1" applyBorder="1" applyAlignment="1" applyProtection="1">
      <alignment vertical="center" wrapText="1"/>
      <protection locked="0"/>
    </xf>
    <xf numFmtId="0" fontId="2" fillId="3" borderId="18"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protection locked="0"/>
    </xf>
    <xf numFmtId="0" fontId="2" fillId="3" borderId="30" xfId="0"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3" borderId="28" xfId="0" applyFont="1" applyFill="1" applyBorder="1" applyAlignment="1" applyProtection="1">
      <alignment vertical="center" wrapText="1"/>
      <protection locked="0"/>
    </xf>
    <xf numFmtId="164" fontId="7" fillId="6" borderId="1" xfId="0" applyNumberFormat="1" applyFont="1" applyFill="1" applyBorder="1" applyAlignment="1" applyProtection="1">
      <alignment vertical="center" wrapText="1"/>
      <protection locked="0"/>
    </xf>
    <xf numFmtId="164" fontId="7" fillId="6" borderId="28" xfId="0" applyNumberFormat="1" applyFont="1" applyFill="1" applyBorder="1" applyAlignment="1" applyProtection="1">
      <alignment vertical="center" wrapText="1"/>
      <protection locked="0"/>
    </xf>
    <xf numFmtId="164" fontId="7" fillId="4" borderId="1" xfId="0" applyNumberFormat="1" applyFont="1" applyFill="1" applyBorder="1" applyAlignment="1" applyProtection="1">
      <alignment vertical="center" wrapText="1"/>
      <protection locked="0"/>
    </xf>
    <xf numFmtId="164" fontId="7" fillId="4" borderId="28" xfId="0" applyNumberFormat="1" applyFont="1" applyFill="1" applyBorder="1" applyAlignment="1" applyProtection="1">
      <alignment vertical="center" wrapText="1"/>
      <protection locked="0"/>
    </xf>
    <xf numFmtId="0" fontId="2" fillId="7" borderId="1" xfId="0" applyFont="1" applyFill="1" applyBorder="1" applyAlignment="1">
      <alignment horizontal="left" wrapText="1"/>
    </xf>
    <xf numFmtId="0" fontId="1" fillId="7" borderId="24" xfId="0" applyFont="1" applyFill="1" applyBorder="1" applyAlignment="1">
      <alignment horizontal="left" wrapText="1"/>
    </xf>
    <xf numFmtId="0" fontId="1" fillId="7" borderId="28" xfId="0" applyFont="1" applyFill="1" applyBorder="1" applyAlignment="1">
      <alignment horizontal="left" wrapText="1"/>
    </xf>
    <xf numFmtId="0" fontId="2" fillId="3" borderId="27" xfId="0" applyFont="1" applyFill="1" applyBorder="1" applyAlignment="1" applyProtection="1">
      <alignment vertical="center" wrapText="1"/>
      <protection locked="0"/>
    </xf>
    <xf numFmtId="0" fontId="2" fillId="3" borderId="25" xfId="0" applyFont="1" applyFill="1" applyBorder="1" applyAlignment="1" applyProtection="1">
      <alignment vertical="center" wrapText="1"/>
      <protection locked="0"/>
    </xf>
    <xf numFmtId="0" fontId="2" fillId="3" borderId="13" xfId="0" applyFont="1" applyFill="1" applyBorder="1" applyAlignment="1" applyProtection="1">
      <alignment vertical="center" wrapText="1"/>
      <protection locked="0"/>
    </xf>
    <xf numFmtId="0" fontId="2" fillId="3" borderId="12" xfId="0" applyFont="1" applyFill="1" applyBorder="1" applyAlignment="1" applyProtection="1">
      <alignment vertical="center" wrapText="1"/>
      <protection locked="0"/>
    </xf>
    <xf numFmtId="0" fontId="1" fillId="0" borderId="33" xfId="0" applyFont="1" applyBorder="1" applyAlignment="1">
      <alignment horizontal="left" vertical="center" wrapText="1" indent="1"/>
    </xf>
    <xf numFmtId="0" fontId="1" fillId="0" borderId="12" xfId="0" applyFont="1" applyBorder="1" applyAlignment="1">
      <alignment horizontal="left" vertical="center" wrapText="1" indent="1"/>
    </xf>
    <xf numFmtId="0" fontId="1" fillId="0" borderId="34" xfId="0" applyFont="1" applyBorder="1" applyAlignment="1">
      <alignment horizontal="left" vertical="center" wrapText="1" indent="1"/>
    </xf>
    <xf numFmtId="0" fontId="1" fillId="0" borderId="18" xfId="0" applyFont="1" applyBorder="1" applyAlignment="1">
      <alignment horizontal="left" vertical="center" wrapText="1" indent="1"/>
    </xf>
    <xf numFmtId="0" fontId="1" fillId="9" borderId="17" xfId="0" applyFont="1" applyFill="1" applyBorder="1" applyAlignment="1">
      <alignment horizontal="left" vertical="center"/>
    </xf>
    <xf numFmtId="0" fontId="1" fillId="9" borderId="3" xfId="0" applyFont="1" applyFill="1" applyBorder="1" applyAlignment="1">
      <alignment horizontal="left" vertical="center"/>
    </xf>
    <xf numFmtId="0" fontId="2" fillId="0" borderId="0" xfId="0" applyFont="1" applyAlignment="1">
      <alignment horizontal="left" vertical="center" wrapText="1"/>
    </xf>
    <xf numFmtId="0" fontId="1" fillId="0" borderId="32" xfId="0" applyFont="1" applyBorder="1" applyAlignment="1">
      <alignment horizontal="left" vertical="center" wrapText="1" indent="1"/>
    </xf>
    <xf numFmtId="0" fontId="1" fillId="0" borderId="31" xfId="0" applyFont="1" applyBorder="1" applyAlignment="1">
      <alignment horizontal="left" vertical="center" wrapText="1" indent="1"/>
    </xf>
    <xf numFmtId="0" fontId="1" fillId="9" borderId="11" xfId="0" applyFont="1" applyFill="1" applyBorder="1" applyAlignment="1">
      <alignment horizontal="left" vertical="center" wrapText="1"/>
    </xf>
    <xf numFmtId="0" fontId="1" fillId="9" borderId="41" xfId="0" applyFont="1" applyFill="1" applyBorder="1" applyAlignment="1">
      <alignment horizontal="left" vertical="center" wrapText="1"/>
    </xf>
    <xf numFmtId="0" fontId="1" fillId="9" borderId="42" xfId="0" applyFont="1" applyFill="1" applyBorder="1" applyAlignment="1">
      <alignment horizontal="left" vertical="center" wrapText="1"/>
    </xf>
    <xf numFmtId="0" fontId="1" fillId="8" borderId="24" xfId="0" applyFont="1" applyFill="1" applyBorder="1" applyAlignment="1">
      <alignment horizontal="left" vertical="center"/>
    </xf>
    <xf numFmtId="0" fontId="1" fillId="8" borderId="28" xfId="0" applyFont="1" applyFill="1" applyBorder="1" applyAlignment="1">
      <alignment horizontal="left" vertic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695325</xdr:colOff>
      <xdr:row>0</xdr:row>
      <xdr:rowOff>107950</xdr:rowOff>
    </xdr:from>
    <xdr:to>
      <xdr:col>6</xdr:col>
      <xdr:colOff>225425</xdr:colOff>
      <xdr:row>1</xdr:row>
      <xdr:rowOff>287020</xdr:rowOff>
    </xdr:to>
    <xdr:pic>
      <xdr:nvPicPr>
        <xdr:cNvPr id="2" name="Picture 1" descr="A logo with a person holding a hand&#10;&#10;AI-generated content may be incorrect.">
          <a:extLst>
            <a:ext uri="{FF2B5EF4-FFF2-40B4-BE49-F238E27FC236}">
              <a16:creationId xmlns:a16="http://schemas.microsoft.com/office/drawing/2014/main" id="{1ED231EF-9E4C-40B4-A8F6-C9E066DFB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5550" y="107950"/>
          <a:ext cx="1625600" cy="56007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514350</xdr:colOff>
      <xdr:row>0</xdr:row>
      <xdr:rowOff>133350</xdr:rowOff>
    </xdr:from>
    <xdr:to>
      <xdr:col>3</xdr:col>
      <xdr:colOff>2200275</xdr:colOff>
      <xdr:row>1</xdr:row>
      <xdr:rowOff>312420</xdr:rowOff>
    </xdr:to>
    <xdr:pic>
      <xdr:nvPicPr>
        <xdr:cNvPr id="3" name="Picture 2" descr="A logo with a person holding a hand&#10;&#10;AI-generated content may be incorrect.">
          <a:extLst>
            <a:ext uri="{FF2B5EF4-FFF2-40B4-BE49-F238E27FC236}">
              <a16:creationId xmlns:a16="http://schemas.microsoft.com/office/drawing/2014/main" id="{BEF96B07-85F7-8338-154A-96BAC7D1F8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133350"/>
          <a:ext cx="1689100" cy="56324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FB\FFB%20Modelling%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Finance\Apps\FINANCE\Business%20Plan%2019_20\City%20Scenario%20Planning\Salary%20model%20FY1920%20v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Nottingham%20Works\YEI%201%20-%20Nottm%20Works\DWP%20funding%20agreement\Project%20Change%20Request%208%20-%20ABG%20partners\Nottm%20Works%20-%20PCR%238%20financial%20annex%20-%20FINAL%202008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Nottingham%20Works\YEI%201%20-%20Nottm%20Works\Budget%20&amp;%20Expenditure\Claims\2016%20Qr%202\Qr%202%20Claim%20docs\Nottm%20City%20Council%20-%20%20ESIF%20Transaction%20List%20Apr%20-%20Jun%2016%20v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ccfsw2k121\shd_dev01\Eco%20Dev%20Finance\Salary%20Info\Salary%20Budget\2018-19\PM%2018-19%20Dixon%20Mr%20Robert%20@%202017%2011%2028.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Skills/ESF/YEI/Application%20Docs%20&amp;%20prep/Nottm%20Works%20-%20April%2016%20start/Application%20-%20Apr%2016%20start/Indicators%20Table%20(2.1)_Nottingham%20Works%20-%20April%20start.xlsx" TargetMode="External"/><Relationship Id="rId1" Type="http://schemas.openxmlformats.org/officeDocument/2006/relationships/externalLinkPath" Target="/Economic%20Development/Skills/ESF/YEI/Application%20Docs%20&amp;%20prep/Nottm%20Works%20-%20April%2016%20start/Application%20-%20Apr%2016%20start/Indicators%20Table%20(2.1)_Nottingham%20Works%20-%20April%20star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Nottingham%20Works\YEI%201%20-%20Nottm%20Works\DWP%20funding%20agreement\Project%20Change%20Request%208%20-%20ABG%20partners\Nottm%20Works%20-%20PCR%238%20Indicator%20Annex%20-%20v2%200307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areade\AppData\Local\Microsoft\Windows\Temporary%20Internet%20Files\Content.Outlook\MUJA4UOS\ESF%20Budget%20Employ%20Module%201%20City%20Only%201406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ivers"/>
      <sheetName val="Master Data"/>
      <sheetName val="Starts"/>
      <sheetName val="P&amp;L"/>
      <sheetName val="Workings"/>
      <sheetName val="Levy Income"/>
      <sheetName val="16-18 NonLevy Income"/>
      <sheetName val="19+ NonLevy Income"/>
      <sheetName val="EPA"/>
      <sheetName val="Salaries"/>
      <sheetName val="Master_Data"/>
      <sheetName val="Levy_Income"/>
      <sheetName val="16-18_NonLevy_Income"/>
      <sheetName val="19+_NonLevy_Income"/>
    </sheetNames>
    <sheetDataSet>
      <sheetData sheetId="0" refreshError="1"/>
      <sheetData sheetId="1">
        <row r="4">
          <cell r="B4" t="str">
            <v>Levy</v>
          </cell>
          <cell r="C4" t="str">
            <v>Funding</v>
          </cell>
        </row>
        <row r="5">
          <cell r="B5" t="str">
            <v>16-18 Non-Levy</v>
          </cell>
          <cell r="C5" t="str">
            <v>Provider Incentive</v>
          </cell>
        </row>
        <row r="6">
          <cell r="B6" t="str">
            <v>19+ Non-Levy</v>
          </cell>
          <cell r="C6" t="str">
            <v>Functional Skills</v>
          </cell>
        </row>
        <row r="7">
          <cell r="C7" t="str">
            <v>ALS</v>
          </cell>
        </row>
        <row r="8">
          <cell r="C8" t="str">
            <v>Disadvantage Funding</v>
          </cell>
        </row>
        <row r="9">
          <cell r="C9" t="str">
            <v>Employer Contribution</v>
          </cell>
        </row>
        <row r="13">
          <cell r="B13" t="str">
            <v>Customer Service L2</v>
          </cell>
        </row>
        <row r="14">
          <cell r="B14" t="str">
            <v>Customer Service L3</v>
          </cell>
        </row>
        <row r="15">
          <cell r="B15" t="str">
            <v>Business &amp; Administration L2</v>
          </cell>
        </row>
        <row r="16">
          <cell r="B16" t="str">
            <v>Supporting Teaching &amp; Learning in Schools L2</v>
          </cell>
        </row>
        <row r="17">
          <cell r="B17" t="str">
            <v>Business &amp; Administration L3</v>
          </cell>
        </row>
        <row r="18">
          <cell r="B18" t="str">
            <v>Supporting Teaching &amp; Learning in Schools L3</v>
          </cell>
        </row>
        <row r="19">
          <cell r="B19" t="str">
            <v>Supporting T&amp;L in PE &amp; School Sport L3</v>
          </cell>
        </row>
        <row r="20">
          <cell r="B20" t="str">
            <v>Customer Service Practitioner (Pre2019)</v>
          </cell>
        </row>
        <row r="21">
          <cell r="B21" t="str">
            <v>Customer Service Practitioner (Post 2019)</v>
          </cell>
        </row>
        <row r="22">
          <cell r="B22" t="str">
            <v>Business and Professional Administration L4</v>
          </cell>
        </row>
        <row r="23">
          <cell r="B23" t="str">
            <v>Business Administrator L3</v>
          </cell>
        </row>
        <row r="24">
          <cell r="B24" t="str">
            <v>Team Leader / Supervisor L3</v>
          </cell>
        </row>
        <row r="25">
          <cell r="B25" t="str">
            <v>Operations / Departmental Manager L5</v>
          </cell>
        </row>
        <row r="26">
          <cell r="B26" t="str">
            <v>Digital Marketeer L3</v>
          </cell>
        </row>
        <row r="27">
          <cell r="B27" t="str">
            <v>Careers Guidance L6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4">
          <cell r="B4" t="str">
            <v>Levy</v>
          </cell>
        </row>
      </sheetData>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MC"/>
      <sheetName val="Hol Buy Back"/>
      <sheetName val="TS"/>
      <sheetName val="Master List"/>
      <sheetName val="FMG"/>
      <sheetName val="AP(FFY)"/>
      <sheetName val="City"/>
      <sheetName val="County"/>
      <sheetName val="Fut Impact"/>
      <sheetName val="Get Ahead"/>
      <sheetName val="IAPT"/>
      <sheetName val="IASS"/>
      <sheetName val="NCSEM"/>
      <sheetName val="NCSEoE"/>
      <sheetName val="YEI"/>
      <sheetName val="CEC"/>
      <sheetName val="Com grants"/>
      <sheetName val="Con Skills"/>
      <sheetName val="Impact"/>
      <sheetName val="Jobs Hub"/>
      <sheetName val="Move Ahead"/>
      <sheetName val="PDC"/>
      <sheetName val="Skills"/>
      <sheetName val="Stay Ahead"/>
      <sheetName val="WEX"/>
      <sheetName val="TE"/>
      <sheetName val="Contracts"/>
      <sheetName val="Salary Scales"/>
      <sheetName val="Journal"/>
      <sheetName val="Version_Control"/>
      <sheetName val="Hol_Buy_Back"/>
      <sheetName val="Master_List"/>
      <sheetName val="Fut_Impact"/>
      <sheetName val="Get_Ahead"/>
      <sheetName val="Com_grants"/>
      <sheetName val="Con_Skills"/>
      <sheetName val="Jobs_Hub"/>
      <sheetName val="Move_Ahead"/>
      <sheetName val="Stay_Ahead"/>
      <sheetName val="Salary_Scales"/>
    </sheetNames>
    <sheetDataSet>
      <sheetData sheetId="0"/>
      <sheetData sheetId="1">
        <row r="3">
          <cell r="B3">
            <v>68</v>
          </cell>
        </row>
      </sheetData>
      <sheetData sheetId="2"/>
      <sheetData sheetId="3"/>
      <sheetData sheetId="4"/>
      <sheetData sheetId="5">
        <row r="411">
          <cell r="F411">
            <v>44888.820000000007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B4" t="str">
            <v>CEC</v>
          </cell>
        </row>
        <row r="5">
          <cell r="B5" t="str">
            <v>Community Grants</v>
          </cell>
        </row>
        <row r="6">
          <cell r="B6" t="str">
            <v>Construction Skills</v>
          </cell>
        </row>
        <row r="7">
          <cell r="B7" t="str">
            <v>Impact ATA</v>
          </cell>
        </row>
        <row r="8">
          <cell r="B8" t="str">
            <v>Impact ATA Team</v>
          </cell>
        </row>
        <row r="9">
          <cell r="B9" t="str">
            <v>Jobs Hub</v>
          </cell>
        </row>
        <row r="10">
          <cell r="B10" t="str">
            <v>Move Ahead</v>
          </cell>
        </row>
        <row r="11">
          <cell r="B11" t="str">
            <v>Professional Development Centre</v>
          </cell>
        </row>
        <row r="12">
          <cell r="B12" t="str">
            <v>Skills Delivery</v>
          </cell>
        </row>
        <row r="13">
          <cell r="B13" t="str">
            <v>Stay Ahead</v>
          </cell>
        </row>
        <row r="14">
          <cell r="B14" t="str">
            <v>WEX</v>
          </cell>
        </row>
        <row r="15">
          <cell r="B15" t="str">
            <v>YES Grant</v>
          </cell>
        </row>
        <row r="16">
          <cell r="B16" t="str">
            <v>Alternative Provision (FFY)</v>
          </cell>
        </row>
        <row r="17">
          <cell r="B17" t="str">
            <v>City NEET</v>
          </cell>
        </row>
        <row r="18">
          <cell r="B18" t="str">
            <v>County NEET</v>
          </cell>
        </row>
        <row r="19">
          <cell r="B19" t="str">
            <v>Family Learning (FFY)</v>
          </cell>
        </row>
        <row r="20">
          <cell r="B20" t="str">
            <v>Future Impact</v>
          </cell>
        </row>
        <row r="21">
          <cell r="B21" t="str">
            <v>Get Ahead</v>
          </cell>
        </row>
        <row r="22">
          <cell r="B22" t="str">
            <v>Guidance</v>
          </cell>
        </row>
        <row r="23">
          <cell r="B23" t="str">
            <v>IAPT</v>
          </cell>
        </row>
        <row r="24">
          <cell r="B24" t="str">
            <v>IASS</v>
          </cell>
        </row>
        <row r="25">
          <cell r="B25" t="str">
            <v>Independent Support</v>
          </cell>
        </row>
        <row r="26">
          <cell r="B26" t="str">
            <v>NCS EM</v>
          </cell>
        </row>
        <row r="27">
          <cell r="B27" t="str">
            <v>NCS EoE</v>
          </cell>
        </row>
        <row r="28">
          <cell r="B28" t="str">
            <v>Targeted Transitions</v>
          </cell>
        </row>
        <row r="29">
          <cell r="B29" t="str">
            <v>YEI - Intensive Careers Support</v>
          </cell>
        </row>
        <row r="30">
          <cell r="B30" t="str">
            <v>Futures Management Group</v>
          </cell>
        </row>
        <row r="31">
          <cell r="B31"/>
        </row>
        <row r="32">
          <cell r="B32"/>
        </row>
        <row r="33">
          <cell r="B33"/>
        </row>
        <row r="34">
          <cell r="B34"/>
        </row>
        <row r="35">
          <cell r="B35"/>
        </row>
        <row r="36">
          <cell r="B36"/>
        </row>
        <row r="37">
          <cell r="B37"/>
        </row>
        <row r="38">
          <cell r="B38"/>
        </row>
        <row r="39">
          <cell r="B39"/>
        </row>
        <row r="40">
          <cell r="B40"/>
        </row>
        <row r="41">
          <cell r="B41"/>
        </row>
        <row r="42">
          <cell r="B42"/>
        </row>
        <row r="43">
          <cell r="B43"/>
        </row>
        <row r="44">
          <cell r="B44"/>
        </row>
        <row r="45">
          <cell r="B45"/>
        </row>
        <row r="46">
          <cell r="B46"/>
        </row>
        <row r="47">
          <cell r="B47"/>
        </row>
        <row r="48">
          <cell r="B48"/>
        </row>
        <row r="49">
          <cell r="B49"/>
        </row>
        <row r="50">
          <cell r="B50"/>
        </row>
        <row r="51">
          <cell r="B51"/>
        </row>
        <row r="52">
          <cell r="B52"/>
        </row>
        <row r="53">
          <cell r="B53"/>
        </row>
        <row r="54">
          <cell r="B54"/>
        </row>
        <row r="55">
          <cell r="B55"/>
        </row>
        <row r="56">
          <cell r="B56"/>
        </row>
        <row r="57">
          <cell r="B57"/>
        </row>
        <row r="58">
          <cell r="B58"/>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heetName val="Costs Profile"/>
      <sheetName val="Funding Profile"/>
      <sheetName val="Funding Sources"/>
      <sheetName val="Priority"/>
      <sheetName val="Ref_LEP"/>
      <sheetName val="Cost Categories"/>
      <sheetName val="Funding Sources Data"/>
      <sheetName val="Change Log"/>
    </sheetNames>
    <sheetDataSet>
      <sheetData sheetId="0"/>
      <sheetData sheetId="1"/>
      <sheetData sheetId="2"/>
      <sheetData sheetId="3"/>
      <sheetData sheetId="4"/>
      <sheetData sheetId="5"/>
      <sheetData sheetId="6">
        <row r="3">
          <cell r="A3" t="str">
            <v>ESF - CFO Admin</v>
          </cell>
          <cell r="D3" t="str">
            <v>YEI - Other direct costs</v>
          </cell>
        </row>
        <row r="4">
          <cell r="A4" t="str">
            <v>ESF - Direct staff costs</v>
          </cell>
          <cell r="D4" t="str">
            <v>YEI - CFO Contract costs</v>
          </cell>
        </row>
        <row r="5">
          <cell r="A5" t="str">
            <v>ESF - CFO Contract costs</v>
          </cell>
          <cell r="D5" t="str">
            <v>YEI - Direct staff costs</v>
          </cell>
        </row>
        <row r="6">
          <cell r="A6" t="str">
            <v>ESF - Other direct costs</v>
          </cell>
          <cell r="D6" t="str">
            <v>(Rev) Flat Rate Indirect Costs 15%</v>
          </cell>
        </row>
        <row r="7">
          <cell r="A7" t="str">
            <v>Match - Direct staff costs</v>
          </cell>
          <cell r="D7" t="str">
            <v>(Rev) Flat Rate Indirect Costs 40%</v>
          </cell>
        </row>
        <row r="8">
          <cell r="A8" t="str">
            <v>Match - CFO Contract costs</v>
          </cell>
        </row>
        <row r="9">
          <cell r="A9" t="str">
            <v>Match - Other direct costs</v>
          </cell>
        </row>
        <row r="10">
          <cell r="A10" t="str">
            <v>(Rev) Flat Rate Indirect Costs 15%</v>
          </cell>
        </row>
        <row r="11">
          <cell r="A11" t="str">
            <v>(Rev) Flat Rate Indirect Costs 40%</v>
          </cell>
        </row>
      </sheetData>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eldMapping"/>
      <sheetName val="PriorityAxisReference"/>
      <sheetName val="InvestmentPriorityReference"/>
      <sheetName val="CostCategoryReference"/>
      <sheetName val="Reference"/>
      <sheetName val="Guidance"/>
      <sheetName val="Transactions"/>
      <sheetName val="Summary"/>
      <sheetName val="Cleansed"/>
      <sheetName val="ExportReady"/>
    </sheetNames>
    <sheetDataSet>
      <sheetData sheetId="0"/>
      <sheetData sheetId="1"/>
      <sheetData sheetId="2"/>
      <sheetData sheetId="3"/>
      <sheetData sheetId="4">
        <row r="3">
          <cell r="F3">
            <v>0</v>
          </cell>
        </row>
        <row r="4">
          <cell r="F4">
            <v>999999999.99000001</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tial Summary"/>
      <sheetName val="BneLog"/>
      <sheetName val="SN28 - EconDev Business Growth"/>
      <sheetName val="Summary"/>
      <sheetName val="Pay Scale"/>
      <sheetName val="Control"/>
      <sheetName val="Initial_Summary"/>
      <sheetName val="SN28_-_EconDev_Business_Growth"/>
      <sheetName val="Pay_Scale"/>
    </sheetNames>
    <sheetDataSet>
      <sheetData sheetId="0"/>
      <sheetData sheetId="1"/>
      <sheetData sheetId="2"/>
      <sheetData sheetId="3"/>
      <sheetData sheetId="4"/>
      <sheetData sheetId="5">
        <row r="1">
          <cell r="A1" t="str">
            <v>NN1306 - ULTRABAND IT ERDF</v>
          </cell>
          <cell r="B1" t="str">
            <v>N.N.6195.000</v>
          </cell>
        </row>
        <row r="2">
          <cell r="A2" t="str">
            <v>NN0272 - EMPLOYMENT AND SKILLS RETAIL</v>
          </cell>
          <cell r="B2" t="str">
            <v>N.N.6208.000</v>
          </cell>
        </row>
        <row r="3">
          <cell r="A3" t="str">
            <v>NN1380 - BUSINESS GROWTH</v>
          </cell>
          <cell r="B3" t="str">
            <v>N.N.6208.000</v>
          </cell>
        </row>
        <row r="4">
          <cell r="A4" t="str">
            <v>NN1874 - INTERNATIONAL TEAM</v>
          </cell>
          <cell r="B4" t="str">
            <v>N.N.6221.V19</v>
          </cell>
        </row>
        <row r="5">
          <cell r="A5" t="str">
            <v>NN1494 - GROWTH HUB TEAM</v>
          </cell>
          <cell r="B5" t="str">
            <v>N.N.6233.000</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oject"/>
      <sheetName val="ESF Outputs"/>
      <sheetName val="ESF Results"/>
      <sheetName val="Sheet3"/>
    </sheetNames>
    <sheetDataSet>
      <sheetData sheetId="0"/>
      <sheetData sheetId="1"/>
      <sheetData sheetId="2"/>
      <sheetData sheetId="3">
        <row r="2">
          <cell r="I2" t="str">
            <v>----- Common Outputs -----</v>
          </cell>
        </row>
        <row r="3">
          <cell r="I3" t="str">
            <v>ESF CO01 - Unemployed, including long term unemployed</v>
          </cell>
        </row>
        <row r="4">
          <cell r="I4" t="str">
            <v>ESF CO02 - Long term unemployed</v>
          </cell>
        </row>
        <row r="5">
          <cell r="I5" t="str">
            <v>ESF CO03 - Inactive</v>
          </cell>
        </row>
        <row r="6">
          <cell r="I6" t="str">
            <v xml:space="preserve">ESF CO04 - Inactive, not in education or training </v>
          </cell>
        </row>
        <row r="7">
          <cell r="I7" t="str">
            <v>ESF CO05 - Employed, including self-employed</v>
          </cell>
        </row>
        <row r="8">
          <cell r="I8" t="str">
            <v>ESF CO06 - Below 25 years of age</v>
          </cell>
        </row>
        <row r="9">
          <cell r="I9" t="str">
            <v>ESF CO07 - Above 54 years of age</v>
          </cell>
        </row>
        <row r="10">
          <cell r="I10" t="str">
            <v>ESF CO08 - Above 54 years of age who are unemployed, including long term unemployed , or inactive not in education or training</v>
          </cell>
        </row>
        <row r="11">
          <cell r="I11" t="str">
            <v xml:space="preserve">ESF CO09 - With primary (ISCED 1) or lower secondary education (ISCED 2) </v>
          </cell>
        </row>
        <row r="12">
          <cell r="I12" t="str">
            <v>ESF CO10 - With upper secondary (ISCED 3) or post-secondary education ( ISCED 4)</v>
          </cell>
        </row>
        <row r="13">
          <cell r="I13" t="str">
            <v>ESF CO11 - With tertiary education (ISCED5 to 8)</v>
          </cell>
        </row>
        <row r="14">
          <cell r="I14" t="str">
            <v>ESF CO12 - Participants who live in jobless households</v>
          </cell>
        </row>
        <row r="15">
          <cell r="I15" t="str">
            <v>ESF CO13 - Participants who live in jobless households with dependent children</v>
          </cell>
        </row>
        <row r="16">
          <cell r="I16" t="str">
            <v>ESF CO14 - Participants who live in a single adult household with dependent children</v>
          </cell>
        </row>
        <row r="17">
          <cell r="I17" t="str">
            <v xml:space="preserve">CO5 - Participants who are Ethnic Minorities </v>
          </cell>
        </row>
        <row r="18">
          <cell r="I18" t="str">
            <v>ESF CO16 - Participants with disabilities</v>
          </cell>
        </row>
        <row r="19">
          <cell r="I19" t="str">
            <v>ESF CO17 - Other disadvantaged</v>
          </cell>
        </row>
        <row r="20">
          <cell r="I20" t="str">
            <v>ESF  CO18 - Homeless or affected by housing exclusion</v>
          </cell>
        </row>
        <row r="21">
          <cell r="I21" t="str">
            <v>ESF CO19 - Participants from rural areas</v>
          </cell>
        </row>
        <row r="22">
          <cell r="I22" t="str">
            <v>ESF CO20 - Number of projects full or partially implemented by social partners or Non-governmental organisations</v>
          </cell>
        </row>
        <row r="23">
          <cell r="I23" t="str">
            <v>ESF CO21 - Number of projects dedicated to the sustainable participation and progress of women</v>
          </cell>
        </row>
        <row r="24">
          <cell r="I24" t="str">
            <v>ESF CO22 - Number of projects targeting public administrations or public services dedicated at national, regional or local level</v>
          </cell>
        </row>
        <row r="25">
          <cell r="I25" t="str">
            <v>ESF CO23 - Number of supported micro, small and medium enterprises (including cooperative enterprises and enterprises of the social economy)</v>
          </cell>
        </row>
        <row r="26">
          <cell r="I26" t="str">
            <v>----- YEI Specific Outputs -----</v>
          </cell>
        </row>
        <row r="27">
          <cell r="I27" t="str">
            <v>YEI 03 - Participants ( aged 25-29) who are unemployed OR inactive ( not in education or training)</v>
          </cell>
        </row>
        <row r="28">
          <cell r="I28" t="str">
            <v>YEI 08 - Participants (below 25 years of age) who are unemployed or inactive (not in education or training)</v>
          </cell>
        </row>
        <row r="29">
          <cell r="I29" t="str">
            <v>YEI 09 - Unemployed ( including long term unemployed) participants (YEI)</v>
          </cell>
        </row>
        <row r="30">
          <cell r="I30" t="str">
            <v>YEI O10 - Long-term unemployed participants (YEI)</v>
          </cell>
        </row>
        <row r="31">
          <cell r="I31" t="str">
            <v>YEI O11 - Inactive participants not in education or training (YEI)</v>
          </cell>
        </row>
        <row r="32">
          <cell r="I32" t="str">
            <v>YEI O12 - Participants with disabilities</v>
          </cell>
        </row>
        <row r="33">
          <cell r="I33" t="str">
            <v xml:space="preserve">YEI O13 - Participants who live in  a single adult household with dependent children (YEI) </v>
          </cell>
        </row>
        <row r="34">
          <cell r="I34" t="str">
            <v>----- Investment Priority Specific Outputs -----</v>
          </cell>
        </row>
        <row r="35">
          <cell r="I35" t="str">
            <v>O2 - Participants (below 25 years of age) who are unemployed or inactive (I.P. 1.2 only)</v>
          </cell>
        </row>
        <row r="36">
          <cell r="I36" t="str">
            <v>O4 - Participants over 50 years of age (I.P. 1.1, 1.4, 1.5, 2.1)</v>
          </cell>
        </row>
        <row r="37">
          <cell r="I37" t="str">
            <v>O6 - Participants without basic skills (I.P. 1.1, 1.2, 2.1)</v>
          </cell>
        </row>
        <row r="38">
          <cell r="I38" t="str">
            <v>O7 - Participants who are offenders or ex-offenders (I.P. 1.4 only)</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heetName val="ESF Outputs"/>
      <sheetName val="ESF Results"/>
      <sheetName val="Lists"/>
      <sheetName val="Change Log"/>
    </sheetNames>
    <sheetDataSet>
      <sheetData sheetId="0"/>
      <sheetData sheetId="1"/>
      <sheetData sheetId="2"/>
      <sheetData sheetId="3">
        <row r="1">
          <cell r="L1" t="str">
            <v>------Select Result------</v>
          </cell>
        </row>
        <row r="2">
          <cell r="L2" t="str">
            <v>----- Common Results -----</v>
          </cell>
        </row>
        <row r="3">
          <cell r="L3" t="str">
            <v>ESF CR01 - Inactive participants engaged in job-searching upon leaving</v>
          </cell>
        </row>
        <row r="4">
          <cell r="L4" t="str">
            <v>ESF CR02 - Participants in education / training upon leaving</v>
          </cell>
        </row>
        <row r="5">
          <cell r="L5" t="str">
            <v>ESF CR03 - Participants gaining a qualification upon leaving</v>
          </cell>
        </row>
        <row r="6">
          <cell r="L6" t="str">
            <v xml:space="preserve">ESF CR04 - Participants in employment, including self-employment, upon leaving </v>
          </cell>
        </row>
        <row r="7">
          <cell r="L7" t="str">
            <v>ESF CR05 - Disadvantaged participants engaged in job searching , in education / training, gaining a qualification, or in employment , including self-employment, upon leaving</v>
          </cell>
        </row>
        <row r="8">
          <cell r="L8" t="str">
            <v>ESF CR06 - Participants in employment, including self-employment, six months after leaving</v>
          </cell>
        </row>
        <row r="9">
          <cell r="L9" t="str">
            <v>ESF CR07 - Participants with an improved labour market situation six months after leaving</v>
          </cell>
        </row>
        <row r="10">
          <cell r="L10" t="str">
            <v>ESF CR08 - Participants above 54 years of age in employment, including self-employment , six months after leaving</v>
          </cell>
        </row>
        <row r="11">
          <cell r="L11" t="str">
            <v>ESF CR09 - Disadvantaged participants in employment, including self-employment, six months after leaving</v>
          </cell>
        </row>
        <row r="12">
          <cell r="L12" t="str">
            <v>----- YEI Specific Results -----</v>
          </cell>
        </row>
        <row r="13">
          <cell r="L13" t="str">
            <v>YEI-CR01 - Unemployed participants who complete the YEI supported intervention</v>
          </cell>
        </row>
        <row r="14">
          <cell r="L14" t="str">
            <v>YEI-CR02 - Unemployed participants who receive an offer of employment, continued education, apprenticeship or traineeship upon leaving</v>
          </cell>
        </row>
        <row r="15">
          <cell r="L15" t="str">
            <v>YEI-CR03 - Unemployed participants who are in education/training, gaining a qualification, or in employment, including selfemployment, upon leaving</v>
          </cell>
        </row>
        <row r="16">
          <cell r="L16" t="str">
            <v>YEI-CR04 - Long-term unemployed participants who complete the YEI supported intervention</v>
          </cell>
        </row>
        <row r="17">
          <cell r="L17" t="str">
            <v>YEI-CR05 - Long -term unemployed participants who receive an offer of employment, continued education, apprenticeship or traineeship upon leaving</v>
          </cell>
        </row>
        <row r="18">
          <cell r="L18" t="str">
            <v>YEI-CR06 - Long -term unemployed participants who are in education/training, gaining a qualification, or are in employment, including self - employment, upon leaving</v>
          </cell>
        </row>
        <row r="19">
          <cell r="L19" t="str">
            <v>YEI-CR07 - Inactive participants not in education or training who complete the YEI supported intervention</v>
          </cell>
        </row>
        <row r="20">
          <cell r="L20" t="str">
            <v>YEI-CR08 - Inactive participants not in education or training who receive an offer of employment, continued education, apprenticeship or traineeship upon leaving</v>
          </cell>
        </row>
        <row r="21">
          <cell r="L21" t="str">
            <v>YEI-CR09 - Inactive participants not in education or training who are in education/training, gaining a qualification, or are in employment, including self - employment, upon leaving</v>
          </cell>
        </row>
        <row r="22">
          <cell r="L22" t="str">
            <v>YEI-CR10 - Participants in continued education, training programmes leading to a qualification, an apprenticeship or a traineeship six months after leaving</v>
          </cell>
        </row>
        <row r="23">
          <cell r="L23" t="str">
            <v>YEI-CR11 - Participants in employment six months after leaving</v>
          </cell>
        </row>
        <row r="24">
          <cell r="L24" t="str">
            <v>YEI-CR12 - Participants in self-employment six months after leaving</v>
          </cell>
        </row>
        <row r="25">
          <cell r="L25" t="str">
            <v>-------Investment Priority Specific Results------</v>
          </cell>
        </row>
        <row r="26">
          <cell r="L26" t="str">
            <v>R1 - Unemployed participants into employment (including self-employment) on leaving</v>
          </cell>
        </row>
        <row r="27">
          <cell r="L27" t="str">
            <v>R2 - Inactive participants into employment or job search upon leaving</v>
          </cell>
        </row>
        <row r="28">
          <cell r="L28" t="str">
            <v>R3 - Participants gaining basic skills</v>
          </cell>
        </row>
        <row r="29">
          <cell r="L29" t="str">
            <v>R4 - Participants with childcare needs receiving childcare support</v>
          </cell>
        </row>
        <row r="30">
          <cell r="L30" t="str">
            <v>R5 - Participants (below 25 years of age) in employment, including self-employment, or education/training upon leaving</v>
          </cell>
        </row>
        <row r="31">
          <cell r="L31" t="str">
            <v>R6 - Participants gaining level 2 or below or a unit of a level 2 or below qualification (excluding basic skills)</v>
          </cell>
        </row>
        <row r="32">
          <cell r="L32" t="str">
            <v>R7 - Participants gaining level 3 or above or a unit of a level 3 or above qualification</v>
          </cell>
        </row>
        <row r="33">
          <cell r="L33" t="str">
            <v xml:space="preserve">R8 - Employed females gaining an improved labour market status </v>
          </cell>
        </row>
        <row r="34">
          <cell r="L34" t="str">
            <v>R9 - Small and Medium Enterprises successfully completing projects (which increase employer engagement; and/or the number of people progressing into or within skills provision)</v>
          </cell>
        </row>
        <row r="35">
          <cell r="L35" t="str">
            <v>------Technical Assistance Results------</v>
          </cell>
        </row>
        <row r="36">
          <cell r="L36" t="str">
            <v>TAR1 - Programme error rate</v>
          </cell>
        </row>
        <row r="37">
          <cell r="L37" t="str">
            <v>TAR2 - Proportion of expenditure checked by management verifications</v>
          </cell>
        </row>
        <row r="38">
          <cell r="L38" t="str">
            <v>TAR3 - Proportion of MA and IB staff completing training in relevant regulatory requirements.</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Performance"/>
      <sheetName val="Grade Structure"/>
      <sheetName val="Grade_Structure"/>
    </sheetNames>
    <sheetDataSet>
      <sheetData sheetId="0" refreshError="1"/>
      <sheetData sheetId="1" refreshError="1"/>
      <sheetData sheetId="2">
        <row r="5">
          <cell r="C5" t="str">
            <v>Scale 4.3</v>
          </cell>
        </row>
        <row r="6">
          <cell r="C6" t="str">
            <v>Scale 4.2</v>
          </cell>
        </row>
        <row r="7">
          <cell r="C7" t="str">
            <v>Scale 4.1</v>
          </cell>
        </row>
        <row r="8">
          <cell r="C8" t="str">
            <v>Scale 3.5</v>
          </cell>
        </row>
        <row r="9">
          <cell r="C9" t="str">
            <v>Scale 3.4</v>
          </cell>
        </row>
        <row r="10">
          <cell r="C10" t="str">
            <v>Scale 3.3</v>
          </cell>
        </row>
        <row r="11">
          <cell r="C11" t="str">
            <v>Scale 3.2</v>
          </cell>
        </row>
        <row r="12">
          <cell r="C12" t="str">
            <v>Scale 2b</v>
          </cell>
        </row>
        <row r="13">
          <cell r="C13" t="str">
            <v>Scale 2.4</v>
          </cell>
        </row>
        <row r="14">
          <cell r="C14" t="str">
            <v>Scale 2.3</v>
          </cell>
        </row>
        <row r="15">
          <cell r="C15" t="str">
            <v>Scale 2.2</v>
          </cell>
        </row>
        <row r="16">
          <cell r="C16" t="str">
            <v>Scale 1.3</v>
          </cell>
        </row>
        <row r="17">
          <cell r="C17" t="str">
            <v>Scale 1.2</v>
          </cell>
        </row>
        <row r="18">
          <cell r="C18" t="str">
            <v>Scale 1.1</v>
          </cell>
        </row>
      </sheetData>
      <sheetData sheetId="3">
        <row r="5">
          <cell r="C5" t="str">
            <v>Scale 4.3</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90E53-8355-4D7F-ADB1-32E18DE3993D}">
  <sheetPr>
    <pageSetUpPr fitToPage="1"/>
  </sheetPr>
  <dimension ref="A1:Z35"/>
  <sheetViews>
    <sheetView workbookViewId="0">
      <selection activeCell="C4" sqref="C4"/>
    </sheetView>
  </sheetViews>
  <sheetFormatPr defaultColWidth="9.140625" defaultRowHeight="30" customHeight="1" x14ac:dyDescent="0.25"/>
  <cols>
    <col min="1" max="1" width="6.42578125" style="12" customWidth="1"/>
    <col min="2" max="2" width="42.85546875" style="12" customWidth="1"/>
    <col min="3" max="3" width="38.85546875" style="11" customWidth="1"/>
    <col min="4" max="6" width="15.5703125" style="11" customWidth="1"/>
    <col min="7" max="7" width="64.140625" style="12" customWidth="1"/>
    <col min="8" max="8" width="30.42578125" style="11" hidden="1" customWidth="1"/>
    <col min="9" max="9" width="20" style="11" hidden="1" customWidth="1"/>
    <col min="10" max="10" width="20.85546875" style="11" hidden="1" customWidth="1"/>
    <col min="11" max="11" width="21.5703125" style="39" hidden="1" customWidth="1"/>
    <col min="12" max="26" width="9.140625" style="11"/>
    <col min="27" max="16384" width="9.140625" style="12"/>
  </cols>
  <sheetData>
    <row r="1" spans="1:11" ht="30" customHeight="1" x14ac:dyDescent="0.25">
      <c r="A1" s="10" t="s">
        <v>33</v>
      </c>
      <c r="B1" s="10"/>
      <c r="C1" s="10"/>
      <c r="D1" s="10"/>
    </row>
    <row r="2" spans="1:11" ht="30" customHeight="1" thickBot="1" x14ac:dyDescent="0.3">
      <c r="A2" s="10"/>
      <c r="B2" s="10"/>
    </row>
    <row r="3" spans="1:11" ht="30" customHeight="1" thickBot="1" x14ac:dyDescent="0.3">
      <c r="A3" s="84" t="s">
        <v>0</v>
      </c>
      <c r="B3" s="85"/>
      <c r="C3" s="14"/>
    </row>
    <row r="4" spans="1:11" ht="30" customHeight="1" thickBot="1" x14ac:dyDescent="0.3">
      <c r="A4" s="86" t="s">
        <v>37</v>
      </c>
      <c r="B4" s="87"/>
      <c r="C4" s="15"/>
    </row>
    <row r="5" spans="1:11" ht="17.25" customHeight="1" thickBot="1" x14ac:dyDescent="0.3">
      <c r="A5" s="10"/>
      <c r="B5" s="10"/>
    </row>
    <row r="6" spans="1:11" ht="30" customHeight="1" thickBot="1" x14ac:dyDescent="0.3">
      <c r="A6" s="100" t="s">
        <v>38</v>
      </c>
      <c r="B6" s="101"/>
      <c r="C6" s="101"/>
      <c r="D6" s="101"/>
      <c r="E6" s="101"/>
      <c r="F6" s="102"/>
    </row>
    <row r="7" spans="1:11" ht="67.5" customHeight="1" thickBot="1" x14ac:dyDescent="0.3">
      <c r="A7" s="16" t="s">
        <v>30</v>
      </c>
      <c r="B7" s="17" t="s">
        <v>66</v>
      </c>
      <c r="C7" s="18" t="s">
        <v>67</v>
      </c>
      <c r="D7" s="16" t="s">
        <v>34</v>
      </c>
      <c r="E7" s="16" t="s">
        <v>59</v>
      </c>
      <c r="F7" s="19" t="s">
        <v>60</v>
      </c>
      <c r="G7" s="20"/>
    </row>
    <row r="8" spans="1:11" ht="30" customHeight="1" x14ac:dyDescent="0.25">
      <c r="A8" s="21">
        <v>1</v>
      </c>
      <c r="B8" s="40"/>
      <c r="C8" s="41"/>
      <c r="D8" s="29"/>
      <c r="E8" s="30"/>
      <c r="F8" s="22">
        <f t="shared" ref="F8:F17" si="0">ROUND(E8*1.2,2)</f>
        <v>0</v>
      </c>
      <c r="G8" s="3" t="str">
        <f>IF(K8&gt;2499,"Total expenditure with this supplier is more than £2499, please complete a table for this equipment on the Procurement Tab","")</f>
        <v/>
      </c>
      <c r="H8" s="11">
        <f t="shared" ref="H8:H17" si="1">C8</f>
        <v>0</v>
      </c>
      <c r="I8" s="39">
        <f>F8</f>
        <v>0</v>
      </c>
      <c r="J8" s="11">
        <f>H8</f>
        <v>0</v>
      </c>
      <c r="K8" s="39">
        <f>SUMIF($J$8:$J$31,J8,$I$8:$I$31)</f>
        <v>0</v>
      </c>
    </row>
    <row r="9" spans="1:11" ht="30" customHeight="1" x14ac:dyDescent="0.25">
      <c r="A9" s="23">
        <v>2</v>
      </c>
      <c r="B9" s="42"/>
      <c r="C9" s="43"/>
      <c r="D9" s="33"/>
      <c r="E9" s="34"/>
      <c r="F9" s="22">
        <f t="shared" si="0"/>
        <v>0</v>
      </c>
      <c r="G9" s="3" t="str">
        <f t="shared" ref="G9:G17" si="2">IF(K9&gt;2499,"Total expenditure with this supplier is more than £2499, please complete a table for this equipment on the Procurement Tab","")</f>
        <v/>
      </c>
      <c r="H9" s="11">
        <f t="shared" si="1"/>
        <v>0</v>
      </c>
      <c r="I9" s="39">
        <f t="shared" ref="I9:I31" si="3">F9</f>
        <v>0</v>
      </c>
      <c r="J9" s="11">
        <f t="shared" ref="J9:J31" si="4">H9</f>
        <v>0</v>
      </c>
      <c r="K9" s="39">
        <f t="shared" ref="K9:K31" si="5">SUMIF($J$8:$J$31,J9,$I$8:$I$31)</f>
        <v>0</v>
      </c>
    </row>
    <row r="10" spans="1:11" ht="30" customHeight="1" x14ac:dyDescent="0.25">
      <c r="A10" s="23">
        <v>3</v>
      </c>
      <c r="B10" s="42"/>
      <c r="C10" s="43"/>
      <c r="D10" s="33"/>
      <c r="E10" s="34"/>
      <c r="F10" s="22">
        <f t="shared" si="0"/>
        <v>0</v>
      </c>
      <c r="G10" s="3" t="str">
        <f t="shared" si="2"/>
        <v/>
      </c>
      <c r="H10" s="11">
        <f t="shared" si="1"/>
        <v>0</v>
      </c>
      <c r="I10" s="39">
        <f t="shared" si="3"/>
        <v>0</v>
      </c>
      <c r="J10" s="11">
        <f t="shared" si="4"/>
        <v>0</v>
      </c>
      <c r="K10" s="39">
        <f t="shared" si="5"/>
        <v>0</v>
      </c>
    </row>
    <row r="11" spans="1:11" ht="30" customHeight="1" x14ac:dyDescent="0.25">
      <c r="A11" s="23">
        <v>4</v>
      </c>
      <c r="B11" s="42"/>
      <c r="C11" s="43"/>
      <c r="D11" s="33"/>
      <c r="E11" s="34"/>
      <c r="F11" s="22">
        <f t="shared" si="0"/>
        <v>0</v>
      </c>
      <c r="G11" s="3" t="str">
        <f t="shared" si="2"/>
        <v/>
      </c>
      <c r="H11" s="11">
        <f t="shared" si="1"/>
        <v>0</v>
      </c>
      <c r="I11" s="39">
        <f t="shared" si="3"/>
        <v>0</v>
      </c>
      <c r="J11" s="11">
        <f t="shared" si="4"/>
        <v>0</v>
      </c>
      <c r="K11" s="39">
        <f t="shared" si="5"/>
        <v>0</v>
      </c>
    </row>
    <row r="12" spans="1:11" ht="30" customHeight="1" x14ac:dyDescent="0.25">
      <c r="A12" s="23">
        <v>5</v>
      </c>
      <c r="B12" s="42"/>
      <c r="C12" s="43"/>
      <c r="D12" s="33"/>
      <c r="E12" s="34"/>
      <c r="F12" s="22">
        <f t="shared" si="0"/>
        <v>0</v>
      </c>
      <c r="G12" s="3" t="str">
        <f t="shared" si="2"/>
        <v/>
      </c>
      <c r="H12" s="11">
        <f t="shared" si="1"/>
        <v>0</v>
      </c>
      <c r="I12" s="39">
        <f t="shared" si="3"/>
        <v>0</v>
      </c>
      <c r="J12" s="11">
        <f t="shared" si="4"/>
        <v>0</v>
      </c>
      <c r="K12" s="39">
        <f t="shared" si="5"/>
        <v>0</v>
      </c>
    </row>
    <row r="13" spans="1:11" ht="30" customHeight="1" x14ac:dyDescent="0.25">
      <c r="A13" s="23">
        <v>6</v>
      </c>
      <c r="B13" s="42"/>
      <c r="C13" s="43"/>
      <c r="D13" s="33"/>
      <c r="E13" s="34"/>
      <c r="F13" s="22">
        <f t="shared" si="0"/>
        <v>0</v>
      </c>
      <c r="G13" s="3" t="str">
        <f t="shared" si="2"/>
        <v/>
      </c>
      <c r="H13" s="11">
        <f t="shared" si="1"/>
        <v>0</v>
      </c>
      <c r="I13" s="39">
        <f t="shared" si="3"/>
        <v>0</v>
      </c>
      <c r="J13" s="11">
        <f t="shared" si="4"/>
        <v>0</v>
      </c>
      <c r="K13" s="39">
        <f t="shared" si="5"/>
        <v>0</v>
      </c>
    </row>
    <row r="14" spans="1:11" ht="30" customHeight="1" x14ac:dyDescent="0.25">
      <c r="A14" s="23">
        <v>7</v>
      </c>
      <c r="B14" s="42"/>
      <c r="C14" s="43"/>
      <c r="D14" s="33"/>
      <c r="E14" s="34"/>
      <c r="F14" s="22">
        <f t="shared" si="0"/>
        <v>0</v>
      </c>
      <c r="G14" s="3" t="str">
        <f t="shared" si="2"/>
        <v/>
      </c>
      <c r="H14" s="11">
        <f t="shared" si="1"/>
        <v>0</v>
      </c>
      <c r="I14" s="39">
        <f t="shared" si="3"/>
        <v>0</v>
      </c>
      <c r="J14" s="11">
        <f t="shared" si="4"/>
        <v>0</v>
      </c>
      <c r="K14" s="39">
        <f t="shared" si="5"/>
        <v>0</v>
      </c>
    </row>
    <row r="15" spans="1:11" ht="30" customHeight="1" x14ac:dyDescent="0.25">
      <c r="A15" s="23">
        <v>8</v>
      </c>
      <c r="B15" s="42"/>
      <c r="C15" s="43"/>
      <c r="D15" s="33"/>
      <c r="E15" s="34"/>
      <c r="F15" s="22">
        <f t="shared" si="0"/>
        <v>0</v>
      </c>
      <c r="G15" s="3" t="str">
        <f t="shared" si="2"/>
        <v/>
      </c>
      <c r="H15" s="11">
        <f t="shared" si="1"/>
        <v>0</v>
      </c>
      <c r="I15" s="39">
        <f t="shared" si="3"/>
        <v>0</v>
      </c>
      <c r="J15" s="11">
        <f t="shared" si="4"/>
        <v>0</v>
      </c>
      <c r="K15" s="39">
        <f t="shared" si="5"/>
        <v>0</v>
      </c>
    </row>
    <row r="16" spans="1:11" ht="30" customHeight="1" x14ac:dyDescent="0.25">
      <c r="A16" s="23">
        <v>9</v>
      </c>
      <c r="B16" s="42"/>
      <c r="C16" s="43"/>
      <c r="D16" s="33"/>
      <c r="E16" s="34"/>
      <c r="F16" s="22">
        <f t="shared" si="0"/>
        <v>0</v>
      </c>
      <c r="G16" s="3" t="str">
        <f t="shared" si="2"/>
        <v/>
      </c>
      <c r="H16" s="11">
        <f t="shared" si="1"/>
        <v>0</v>
      </c>
      <c r="I16" s="39">
        <f t="shared" si="3"/>
        <v>0</v>
      </c>
      <c r="J16" s="11">
        <f t="shared" si="4"/>
        <v>0</v>
      </c>
      <c r="K16" s="39">
        <f t="shared" si="5"/>
        <v>0</v>
      </c>
    </row>
    <row r="17" spans="1:11" ht="30" customHeight="1" thickBot="1" x14ac:dyDescent="0.3">
      <c r="A17" s="24">
        <v>10</v>
      </c>
      <c r="B17" s="44"/>
      <c r="C17" s="45"/>
      <c r="D17" s="37"/>
      <c r="E17" s="38"/>
      <c r="F17" s="22">
        <f t="shared" si="0"/>
        <v>0</v>
      </c>
      <c r="G17" s="3" t="str">
        <f t="shared" si="2"/>
        <v/>
      </c>
      <c r="H17" s="11">
        <f t="shared" si="1"/>
        <v>0</v>
      </c>
      <c r="I17" s="39">
        <f t="shared" si="3"/>
        <v>0</v>
      </c>
      <c r="J17" s="11">
        <f t="shared" si="4"/>
        <v>0</v>
      </c>
      <c r="K17" s="39">
        <f t="shared" si="5"/>
        <v>0</v>
      </c>
    </row>
    <row r="18" spans="1:11" ht="30" customHeight="1" thickBot="1" x14ac:dyDescent="0.3">
      <c r="A18" s="88" t="s">
        <v>31</v>
      </c>
      <c r="B18" s="89"/>
      <c r="C18" s="89"/>
      <c r="D18" s="90"/>
      <c r="E18" s="25">
        <f>SUM(E8:E17)</f>
        <v>0</v>
      </c>
      <c r="F18" s="25">
        <f>SUM(F8:F17)</f>
        <v>0</v>
      </c>
      <c r="I18" s="39"/>
    </row>
    <row r="19" spans="1:11" ht="30" customHeight="1" thickBot="1" x14ac:dyDescent="0.3">
      <c r="I19" s="39"/>
    </row>
    <row r="20" spans="1:11" ht="30" customHeight="1" thickBot="1" x14ac:dyDescent="0.3">
      <c r="A20" s="91" t="s">
        <v>35</v>
      </c>
      <c r="B20" s="92"/>
      <c r="C20" s="92"/>
      <c r="D20" s="92"/>
      <c r="E20" s="92"/>
      <c r="F20" s="93"/>
      <c r="I20" s="39"/>
    </row>
    <row r="21" spans="1:11" ht="89.25" customHeight="1" thickBot="1" x14ac:dyDescent="0.3">
      <c r="A21" s="16" t="s">
        <v>30</v>
      </c>
      <c r="B21" s="17" t="s">
        <v>39</v>
      </c>
      <c r="C21" s="18" t="s">
        <v>36</v>
      </c>
      <c r="D21" s="16" t="s">
        <v>40</v>
      </c>
      <c r="E21" s="16" t="s">
        <v>59</v>
      </c>
      <c r="F21" s="19" t="s">
        <v>60</v>
      </c>
      <c r="I21" s="39"/>
    </row>
    <row r="22" spans="1:11" ht="30" customHeight="1" x14ac:dyDescent="0.25">
      <c r="A22" s="21">
        <v>1</v>
      </c>
      <c r="B22" s="28"/>
      <c r="C22" s="41"/>
      <c r="D22" s="29"/>
      <c r="E22" s="30"/>
      <c r="F22" s="22">
        <f t="shared" ref="F22:F31" si="6">ROUND(E22*1.2,2)</f>
        <v>0</v>
      </c>
      <c r="G22" s="3" t="str">
        <f>IF(K22&gt;2499,"Total expenditure with this supplier is more than £2499, please complete a table for these improvements on the Procurement Tab","")</f>
        <v/>
      </c>
      <c r="H22" s="11">
        <f t="shared" ref="H22:H31" si="7">C22</f>
        <v>0</v>
      </c>
      <c r="I22" s="39">
        <f t="shared" si="3"/>
        <v>0</v>
      </c>
      <c r="J22" s="11">
        <f t="shared" si="4"/>
        <v>0</v>
      </c>
      <c r="K22" s="39">
        <f t="shared" si="5"/>
        <v>0</v>
      </c>
    </row>
    <row r="23" spans="1:11" ht="30" customHeight="1" x14ac:dyDescent="0.25">
      <c r="A23" s="23">
        <v>2</v>
      </c>
      <c r="B23" s="31"/>
      <c r="C23" s="43"/>
      <c r="D23" s="33"/>
      <c r="E23" s="34"/>
      <c r="F23" s="22">
        <f t="shared" si="6"/>
        <v>0</v>
      </c>
      <c r="G23" s="3" t="str">
        <f t="shared" ref="G23:G31" si="8">IF(K23&gt;2499,"Total expenditure with this supplier is more than £2499, please complete a table for these improvements on the Procurement Tab","")</f>
        <v/>
      </c>
      <c r="H23" s="11">
        <f t="shared" si="7"/>
        <v>0</v>
      </c>
      <c r="I23" s="39">
        <f t="shared" si="3"/>
        <v>0</v>
      </c>
      <c r="J23" s="11">
        <f t="shared" si="4"/>
        <v>0</v>
      </c>
      <c r="K23" s="39">
        <f t="shared" si="5"/>
        <v>0</v>
      </c>
    </row>
    <row r="24" spans="1:11" ht="30" customHeight="1" x14ac:dyDescent="0.25">
      <c r="A24" s="23">
        <v>3</v>
      </c>
      <c r="B24" s="31"/>
      <c r="C24" s="43"/>
      <c r="D24" s="33"/>
      <c r="E24" s="34"/>
      <c r="F24" s="22">
        <f t="shared" si="6"/>
        <v>0</v>
      </c>
      <c r="G24" s="3" t="str">
        <f t="shared" si="8"/>
        <v/>
      </c>
      <c r="H24" s="11">
        <f t="shared" si="7"/>
        <v>0</v>
      </c>
      <c r="I24" s="39">
        <f t="shared" si="3"/>
        <v>0</v>
      </c>
      <c r="J24" s="11">
        <f t="shared" si="4"/>
        <v>0</v>
      </c>
      <c r="K24" s="39">
        <f t="shared" si="5"/>
        <v>0</v>
      </c>
    </row>
    <row r="25" spans="1:11" ht="30" customHeight="1" x14ac:dyDescent="0.25">
      <c r="A25" s="23">
        <v>4</v>
      </c>
      <c r="B25" s="31"/>
      <c r="C25" s="43"/>
      <c r="D25" s="33"/>
      <c r="E25" s="34"/>
      <c r="F25" s="22">
        <f t="shared" si="6"/>
        <v>0</v>
      </c>
      <c r="G25" s="3" t="str">
        <f t="shared" si="8"/>
        <v/>
      </c>
      <c r="H25" s="11">
        <f t="shared" si="7"/>
        <v>0</v>
      </c>
      <c r="I25" s="39">
        <f t="shared" si="3"/>
        <v>0</v>
      </c>
      <c r="J25" s="11">
        <f t="shared" si="4"/>
        <v>0</v>
      </c>
      <c r="K25" s="39">
        <f t="shared" si="5"/>
        <v>0</v>
      </c>
    </row>
    <row r="26" spans="1:11" ht="30" customHeight="1" x14ac:dyDescent="0.25">
      <c r="A26" s="23">
        <v>5</v>
      </c>
      <c r="B26" s="31"/>
      <c r="C26" s="43"/>
      <c r="D26" s="33"/>
      <c r="E26" s="34"/>
      <c r="F26" s="22">
        <f t="shared" si="6"/>
        <v>0</v>
      </c>
      <c r="G26" s="3" t="str">
        <f t="shared" si="8"/>
        <v/>
      </c>
      <c r="H26" s="11">
        <f t="shared" si="7"/>
        <v>0</v>
      </c>
      <c r="I26" s="39">
        <f t="shared" si="3"/>
        <v>0</v>
      </c>
      <c r="J26" s="11">
        <f t="shared" si="4"/>
        <v>0</v>
      </c>
      <c r="K26" s="39">
        <f t="shared" si="5"/>
        <v>0</v>
      </c>
    </row>
    <row r="27" spans="1:11" ht="30" customHeight="1" x14ac:dyDescent="0.25">
      <c r="A27" s="23">
        <v>6</v>
      </c>
      <c r="B27" s="31"/>
      <c r="C27" s="43"/>
      <c r="D27" s="33"/>
      <c r="E27" s="34"/>
      <c r="F27" s="22">
        <f t="shared" si="6"/>
        <v>0</v>
      </c>
      <c r="G27" s="3" t="str">
        <f t="shared" si="8"/>
        <v/>
      </c>
      <c r="H27" s="11">
        <f t="shared" si="7"/>
        <v>0</v>
      </c>
      <c r="I27" s="39">
        <f t="shared" si="3"/>
        <v>0</v>
      </c>
      <c r="J27" s="11">
        <f t="shared" si="4"/>
        <v>0</v>
      </c>
      <c r="K27" s="39">
        <f t="shared" si="5"/>
        <v>0</v>
      </c>
    </row>
    <row r="28" spans="1:11" ht="30" customHeight="1" x14ac:dyDescent="0.25">
      <c r="A28" s="23">
        <v>7</v>
      </c>
      <c r="B28" s="31"/>
      <c r="C28" s="32"/>
      <c r="D28" s="33"/>
      <c r="E28" s="34"/>
      <c r="F28" s="22">
        <f t="shared" si="6"/>
        <v>0</v>
      </c>
      <c r="G28" s="3" t="str">
        <f t="shared" si="8"/>
        <v/>
      </c>
      <c r="H28" s="11">
        <f t="shared" si="7"/>
        <v>0</v>
      </c>
      <c r="I28" s="39">
        <f t="shared" si="3"/>
        <v>0</v>
      </c>
      <c r="J28" s="11">
        <f t="shared" si="4"/>
        <v>0</v>
      </c>
      <c r="K28" s="39">
        <f t="shared" si="5"/>
        <v>0</v>
      </c>
    </row>
    <row r="29" spans="1:11" ht="30" customHeight="1" x14ac:dyDescent="0.25">
      <c r="A29" s="23">
        <v>8</v>
      </c>
      <c r="B29" s="31"/>
      <c r="C29" s="32"/>
      <c r="D29" s="33"/>
      <c r="E29" s="34"/>
      <c r="F29" s="22">
        <f t="shared" si="6"/>
        <v>0</v>
      </c>
      <c r="G29" s="3" t="str">
        <f t="shared" si="8"/>
        <v/>
      </c>
      <c r="H29" s="11">
        <f t="shared" si="7"/>
        <v>0</v>
      </c>
      <c r="I29" s="39">
        <f t="shared" si="3"/>
        <v>0</v>
      </c>
      <c r="J29" s="11">
        <f t="shared" si="4"/>
        <v>0</v>
      </c>
      <c r="K29" s="39">
        <f t="shared" si="5"/>
        <v>0</v>
      </c>
    </row>
    <row r="30" spans="1:11" ht="30" customHeight="1" x14ac:dyDescent="0.25">
      <c r="A30" s="23">
        <v>9</v>
      </c>
      <c r="B30" s="31"/>
      <c r="C30" s="32"/>
      <c r="D30" s="33"/>
      <c r="E30" s="34"/>
      <c r="F30" s="22">
        <f t="shared" si="6"/>
        <v>0</v>
      </c>
      <c r="G30" s="3" t="str">
        <f t="shared" si="8"/>
        <v/>
      </c>
      <c r="H30" s="11">
        <f t="shared" si="7"/>
        <v>0</v>
      </c>
      <c r="I30" s="39">
        <f t="shared" si="3"/>
        <v>0</v>
      </c>
      <c r="J30" s="11">
        <f t="shared" si="4"/>
        <v>0</v>
      </c>
      <c r="K30" s="39">
        <f t="shared" si="5"/>
        <v>0</v>
      </c>
    </row>
    <row r="31" spans="1:11" ht="30" customHeight="1" thickBot="1" x14ac:dyDescent="0.3">
      <c r="A31" s="24">
        <v>10</v>
      </c>
      <c r="B31" s="35"/>
      <c r="C31" s="36"/>
      <c r="D31" s="37"/>
      <c r="E31" s="38"/>
      <c r="F31" s="22">
        <f t="shared" si="6"/>
        <v>0</v>
      </c>
      <c r="G31" s="3" t="str">
        <f t="shared" si="8"/>
        <v/>
      </c>
      <c r="H31" s="11">
        <f t="shared" si="7"/>
        <v>0</v>
      </c>
      <c r="I31" s="39">
        <f t="shared" si="3"/>
        <v>0</v>
      </c>
      <c r="J31" s="11">
        <f t="shared" si="4"/>
        <v>0</v>
      </c>
      <c r="K31" s="39">
        <f t="shared" si="5"/>
        <v>0</v>
      </c>
    </row>
    <row r="32" spans="1:11" ht="30" customHeight="1" thickBot="1" x14ac:dyDescent="0.3">
      <c r="A32" s="88" t="s">
        <v>41</v>
      </c>
      <c r="B32" s="89"/>
      <c r="C32" s="89"/>
      <c r="D32" s="90"/>
      <c r="E32" s="25">
        <f>SUM(E22:E31)</f>
        <v>0</v>
      </c>
      <c r="F32" s="25">
        <f>SUM(F22:F31)</f>
        <v>0</v>
      </c>
    </row>
    <row r="33" spans="1:26" ht="30" customHeight="1" thickBot="1" x14ac:dyDescent="0.3"/>
    <row r="34" spans="1:26" s="1" customFormat="1" ht="30" customHeight="1" thickBot="1" x14ac:dyDescent="0.3">
      <c r="A34" s="97" t="s">
        <v>68</v>
      </c>
      <c r="B34" s="98"/>
      <c r="C34" s="98"/>
      <c r="D34" s="99"/>
      <c r="E34" s="26">
        <f>IF(C4="YES",E18+E32,0)</f>
        <v>0</v>
      </c>
      <c r="F34" s="27">
        <f>IF(C4="NO",F18+F32,0)</f>
        <v>0</v>
      </c>
      <c r="H34" s="2"/>
      <c r="I34" s="2"/>
      <c r="J34" s="2"/>
      <c r="K34" s="4"/>
      <c r="L34" s="2"/>
      <c r="M34" s="2"/>
      <c r="N34" s="2"/>
      <c r="O34" s="2"/>
      <c r="P34" s="2"/>
      <c r="Q34" s="2"/>
      <c r="R34" s="2"/>
      <c r="S34" s="2"/>
      <c r="T34" s="2"/>
      <c r="U34" s="2"/>
      <c r="V34" s="2"/>
      <c r="W34" s="2"/>
      <c r="X34" s="2"/>
      <c r="Y34" s="2"/>
      <c r="Z34" s="2"/>
    </row>
    <row r="35" spans="1:26" ht="30" customHeight="1" thickBot="1" x14ac:dyDescent="0.3">
      <c r="A35" s="94" t="s">
        <v>42</v>
      </c>
      <c r="B35" s="95"/>
      <c r="C35" s="95"/>
      <c r="D35" s="95"/>
      <c r="E35" s="95"/>
      <c r="F35" s="96"/>
    </row>
  </sheetData>
  <sheetProtection sheet="1" selectLockedCells="1"/>
  <mergeCells count="8">
    <mergeCell ref="A3:B3"/>
    <mergeCell ref="A4:B4"/>
    <mergeCell ref="A32:D32"/>
    <mergeCell ref="A20:F20"/>
    <mergeCell ref="A35:F35"/>
    <mergeCell ref="A34:D34"/>
    <mergeCell ref="A18:D18"/>
    <mergeCell ref="A6:F6"/>
  </mergeCells>
  <conditionalFormatting sqref="E34:F34">
    <cfRule type="cellIs" dxfId="7" priority="2" operator="between">
      <formula>14999.5</formula>
      <formula>100000000</formula>
    </cfRule>
    <cfRule type="cellIs" dxfId="6" priority="3" operator="between">
      <formula>5000</formula>
      <formula>14999.49</formula>
    </cfRule>
    <cfRule type="cellIs" dxfId="5" priority="4" operator="between">
      <formula>0.01</formula>
      <formula>4999.99</formula>
    </cfRule>
    <cfRule type="cellIs" dxfId="4" priority="5" operator="equal">
      <formula>0</formula>
    </cfRule>
  </conditionalFormatting>
  <conditionalFormatting sqref="G8:G17 G22:G31">
    <cfRule type="containsText" dxfId="3" priority="1" operator="containsText" text="Total">
      <formula>NOT(ISERROR(SEARCH("Total",G8)))</formula>
    </cfRule>
  </conditionalFormatting>
  <pageMargins left="0.70866141732283472" right="0.70866141732283472" top="0.74803149606299213" bottom="0.74803149606299213" header="0.31496062992125984" footer="0.31496062992125984"/>
  <pageSetup paperSize="9" scale="34" fitToWidth="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F8FDEAF-E514-475D-B577-35AC7307C43A}">
          <x14:formula1>
            <xm:f>'drop down'!$A$2:$A$10</xm:f>
          </x14:formula1>
          <xm:sqref>D8:D17 D22:D31</xm:sqref>
        </x14:dataValidation>
        <x14:dataValidation type="list" allowBlank="1" showInputMessage="1" showErrorMessage="1" xr:uid="{5A794C18-95FA-4FE8-9991-3F914BCA7CA3}">
          <x14:formula1>
            <xm:f>'drop down'!$C$2:$C$3</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C4444-D16B-49E7-86DB-8D7CE675510C}">
  <dimension ref="A2:E10"/>
  <sheetViews>
    <sheetView workbookViewId="0">
      <selection activeCell="E7" sqref="E7"/>
    </sheetView>
  </sheetViews>
  <sheetFormatPr defaultRowHeight="15" x14ac:dyDescent="0.25"/>
  <cols>
    <col min="1" max="1" width="14.42578125" customWidth="1"/>
  </cols>
  <sheetData>
    <row r="2" spans="1:5" x14ac:dyDescent="0.25">
      <c r="A2" s="13">
        <v>46204</v>
      </c>
      <c r="C2" t="s">
        <v>14</v>
      </c>
      <c r="E2">
        <v>0</v>
      </c>
    </row>
    <row r="3" spans="1:5" x14ac:dyDescent="0.25">
      <c r="A3" s="13">
        <v>46235</v>
      </c>
      <c r="C3" t="s">
        <v>15</v>
      </c>
      <c r="E3">
        <v>1</v>
      </c>
    </row>
    <row r="4" spans="1:5" x14ac:dyDescent="0.25">
      <c r="A4" s="13">
        <v>46266</v>
      </c>
      <c r="E4">
        <v>2</v>
      </c>
    </row>
    <row r="5" spans="1:5" x14ac:dyDescent="0.25">
      <c r="A5" s="13">
        <v>46296</v>
      </c>
    </row>
    <row r="6" spans="1:5" x14ac:dyDescent="0.25">
      <c r="A6" s="13">
        <v>46327</v>
      </c>
    </row>
    <row r="7" spans="1:5" x14ac:dyDescent="0.25">
      <c r="A7" s="13">
        <v>46357</v>
      </c>
    </row>
    <row r="8" spans="1:5" x14ac:dyDescent="0.25">
      <c r="A8" s="13">
        <v>46388</v>
      </c>
    </row>
    <row r="9" spans="1:5" x14ac:dyDescent="0.25">
      <c r="A9" s="13">
        <v>46419</v>
      </c>
    </row>
    <row r="10" spans="1:5" x14ac:dyDescent="0.25">
      <c r="A10" s="13">
        <v>46447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CC978-CAE4-4A53-8744-B45E689F98F6}">
  <dimension ref="A1:C81"/>
  <sheetViews>
    <sheetView workbookViewId="0">
      <selection activeCell="B4" sqref="B4:C4"/>
    </sheetView>
  </sheetViews>
  <sheetFormatPr defaultColWidth="9.140625" defaultRowHeight="14.25" x14ac:dyDescent="0.2"/>
  <cols>
    <col min="1" max="1" width="54" style="50" customWidth="1"/>
    <col min="2" max="3" width="40.5703125" style="50" customWidth="1"/>
    <col min="4" max="16384" width="9.140625" style="50"/>
  </cols>
  <sheetData>
    <row r="1" spans="1:3" ht="30" customHeight="1" thickBot="1" x14ac:dyDescent="0.3">
      <c r="A1" s="125" t="s">
        <v>69</v>
      </c>
      <c r="B1" s="126"/>
      <c r="C1" s="127"/>
    </row>
    <row r="2" spans="1:3" ht="30" customHeight="1" thickBot="1" x14ac:dyDescent="0.25">
      <c r="A2" s="110" t="s">
        <v>13</v>
      </c>
      <c r="B2" s="111"/>
      <c r="C2" s="112"/>
    </row>
    <row r="3" spans="1:3" ht="30" customHeight="1" thickBot="1" x14ac:dyDescent="0.25">
      <c r="A3" s="110" t="s">
        <v>17</v>
      </c>
      <c r="B3" s="111"/>
      <c r="C3" s="112"/>
    </row>
    <row r="4" spans="1:3" ht="30" customHeight="1" thickBot="1" x14ac:dyDescent="0.25">
      <c r="A4" s="51" t="s">
        <v>2</v>
      </c>
      <c r="B4" s="113"/>
      <c r="C4" s="114"/>
    </row>
    <row r="5" spans="1:3" ht="30" customHeight="1" thickBot="1" x14ac:dyDescent="0.25">
      <c r="A5" s="52" t="s">
        <v>3</v>
      </c>
      <c r="B5" s="119"/>
      <c r="C5" s="120"/>
    </row>
    <row r="6" spans="1:3" ht="30" customHeight="1" thickBot="1" x14ac:dyDescent="0.25">
      <c r="A6" s="53" t="s">
        <v>4</v>
      </c>
      <c r="B6" s="119"/>
      <c r="C6" s="120"/>
    </row>
    <row r="7" spans="1:3" ht="30" customHeight="1" thickBot="1" x14ac:dyDescent="0.25">
      <c r="A7" s="53" t="s">
        <v>5</v>
      </c>
      <c r="B7" s="121"/>
      <c r="C7" s="122"/>
    </row>
    <row r="8" spans="1:3" ht="30" customHeight="1" thickBot="1" x14ac:dyDescent="0.25">
      <c r="A8" s="53" t="s">
        <v>6</v>
      </c>
      <c r="B8" s="123"/>
      <c r="C8" s="124"/>
    </row>
    <row r="9" spans="1:3" ht="30" customHeight="1" thickBot="1" x14ac:dyDescent="0.25">
      <c r="A9" s="107" t="s">
        <v>70</v>
      </c>
      <c r="B9" s="108"/>
      <c r="C9" s="109"/>
    </row>
    <row r="10" spans="1:3" ht="30" customHeight="1" x14ac:dyDescent="0.2">
      <c r="A10" s="54" t="s">
        <v>71</v>
      </c>
      <c r="B10" s="128"/>
      <c r="C10" s="129"/>
    </row>
    <row r="11" spans="1:3" ht="30" customHeight="1" x14ac:dyDescent="0.2">
      <c r="A11" s="55" t="s">
        <v>72</v>
      </c>
      <c r="B11" s="130"/>
      <c r="C11" s="131"/>
    </row>
    <row r="12" spans="1:3" ht="30" customHeight="1" thickBot="1" x14ac:dyDescent="0.25">
      <c r="A12" s="56" t="s">
        <v>73</v>
      </c>
      <c r="B12" s="115"/>
      <c r="C12" s="116"/>
    </row>
    <row r="13" spans="1:3" ht="30" customHeight="1" thickBot="1" x14ac:dyDescent="0.25">
      <c r="A13" s="53" t="s">
        <v>7</v>
      </c>
      <c r="B13" s="117"/>
      <c r="C13" s="118"/>
    </row>
    <row r="14" spans="1:3" ht="30" customHeight="1" thickBot="1" x14ac:dyDescent="0.25">
      <c r="A14" s="57" t="s">
        <v>16</v>
      </c>
      <c r="B14" s="113"/>
      <c r="C14" s="114"/>
    </row>
    <row r="15" spans="1:3" ht="30" customHeight="1" thickBot="1" x14ac:dyDescent="0.25">
      <c r="A15" s="104" t="s">
        <v>8</v>
      </c>
      <c r="B15" s="105"/>
      <c r="C15" s="106"/>
    </row>
    <row r="16" spans="1:3" ht="30" customHeight="1" thickBot="1" x14ac:dyDescent="0.25">
      <c r="A16" s="52" t="s">
        <v>18</v>
      </c>
      <c r="B16" s="113"/>
      <c r="C16" s="114"/>
    </row>
    <row r="17" spans="1:3" ht="30" customHeight="1" thickBot="1" x14ac:dyDescent="0.25">
      <c r="A17" s="58" t="s">
        <v>9</v>
      </c>
      <c r="B17" s="119"/>
      <c r="C17" s="120"/>
    </row>
    <row r="18" spans="1:3" ht="30" customHeight="1" thickBot="1" x14ac:dyDescent="0.25">
      <c r="A18" s="58" t="s">
        <v>10</v>
      </c>
      <c r="B18" s="119"/>
      <c r="C18" s="120"/>
    </row>
    <row r="19" spans="1:3" ht="30" customHeight="1" thickBot="1" x14ac:dyDescent="0.25">
      <c r="A19" s="58" t="s">
        <v>11</v>
      </c>
      <c r="B19" s="119"/>
      <c r="C19" s="120"/>
    </row>
    <row r="20" spans="1:3" ht="30" customHeight="1" thickBot="1" x14ac:dyDescent="0.25">
      <c r="A20" s="58" t="s">
        <v>12</v>
      </c>
      <c r="B20" s="119"/>
      <c r="C20" s="120"/>
    </row>
    <row r="21" spans="1:3" ht="30" customHeight="1" thickBot="1" x14ac:dyDescent="0.25">
      <c r="A21" s="52" t="s">
        <v>19</v>
      </c>
      <c r="B21" s="113"/>
      <c r="C21" s="114"/>
    </row>
    <row r="22" spans="1:3" ht="30" customHeight="1" thickBot="1" x14ac:dyDescent="0.25">
      <c r="A22" s="58" t="s">
        <v>9</v>
      </c>
      <c r="B22" s="119"/>
      <c r="C22" s="120"/>
    </row>
    <row r="23" spans="1:3" ht="30" customHeight="1" thickBot="1" x14ac:dyDescent="0.25">
      <c r="A23" s="58" t="s">
        <v>10</v>
      </c>
      <c r="B23" s="119"/>
      <c r="C23" s="120"/>
    </row>
    <row r="24" spans="1:3" ht="30" customHeight="1" thickBot="1" x14ac:dyDescent="0.25">
      <c r="A24" s="59" t="s">
        <v>11</v>
      </c>
      <c r="B24" s="113"/>
      <c r="C24" s="114"/>
    </row>
    <row r="25" spans="1:3" ht="30" customHeight="1" thickBot="1" x14ac:dyDescent="0.25">
      <c r="A25" s="60" t="s">
        <v>12</v>
      </c>
      <c r="B25" s="119"/>
      <c r="C25" s="120"/>
    </row>
    <row r="26" spans="1:3" ht="30" customHeight="1" x14ac:dyDescent="0.2">
      <c r="A26" s="103" t="s">
        <v>20</v>
      </c>
      <c r="B26" s="103"/>
      <c r="C26" s="103"/>
    </row>
    <row r="27" spans="1:3" ht="30" customHeight="1" thickBot="1" x14ac:dyDescent="0.25"/>
    <row r="28" spans="1:3" ht="30" customHeight="1" thickBot="1" x14ac:dyDescent="0.3">
      <c r="A28" s="125" t="s">
        <v>69</v>
      </c>
      <c r="B28" s="126"/>
      <c r="C28" s="127"/>
    </row>
    <row r="29" spans="1:3" ht="30" customHeight="1" thickBot="1" x14ac:dyDescent="0.25">
      <c r="A29" s="110" t="s">
        <v>21</v>
      </c>
      <c r="B29" s="111"/>
      <c r="C29" s="112"/>
    </row>
    <row r="30" spans="1:3" ht="30" customHeight="1" thickBot="1" x14ac:dyDescent="0.25">
      <c r="A30" s="110" t="s">
        <v>17</v>
      </c>
      <c r="B30" s="111"/>
      <c r="C30" s="112"/>
    </row>
    <row r="31" spans="1:3" ht="30" customHeight="1" thickBot="1" x14ac:dyDescent="0.25">
      <c r="A31" s="51" t="s">
        <v>2</v>
      </c>
      <c r="B31" s="113"/>
      <c r="C31" s="114"/>
    </row>
    <row r="32" spans="1:3" ht="30" customHeight="1" thickBot="1" x14ac:dyDescent="0.25">
      <c r="A32" s="52" t="s">
        <v>3</v>
      </c>
      <c r="B32" s="119"/>
      <c r="C32" s="120"/>
    </row>
    <row r="33" spans="1:3" ht="30" customHeight="1" thickBot="1" x14ac:dyDescent="0.25">
      <c r="A33" s="53" t="s">
        <v>4</v>
      </c>
      <c r="B33" s="119"/>
      <c r="C33" s="120"/>
    </row>
    <row r="34" spans="1:3" ht="30" customHeight="1" thickBot="1" x14ac:dyDescent="0.25">
      <c r="A34" s="53" t="s">
        <v>5</v>
      </c>
      <c r="B34" s="121"/>
      <c r="C34" s="122"/>
    </row>
    <row r="35" spans="1:3" ht="30" customHeight="1" thickBot="1" x14ac:dyDescent="0.25">
      <c r="A35" s="53" t="s">
        <v>6</v>
      </c>
      <c r="B35" s="123"/>
      <c r="C35" s="124"/>
    </row>
    <row r="36" spans="1:3" ht="30" customHeight="1" thickBot="1" x14ac:dyDescent="0.25">
      <c r="A36" s="107" t="s">
        <v>70</v>
      </c>
      <c r="B36" s="108"/>
      <c r="C36" s="109"/>
    </row>
    <row r="37" spans="1:3" ht="30" customHeight="1" x14ac:dyDescent="0.2">
      <c r="A37" s="54" t="s">
        <v>71</v>
      </c>
      <c r="B37" s="128"/>
      <c r="C37" s="129"/>
    </row>
    <row r="38" spans="1:3" ht="30" customHeight="1" x14ac:dyDescent="0.2">
      <c r="A38" s="55" t="s">
        <v>72</v>
      </c>
      <c r="B38" s="130"/>
      <c r="C38" s="131"/>
    </row>
    <row r="39" spans="1:3" ht="30" customHeight="1" thickBot="1" x14ac:dyDescent="0.25">
      <c r="A39" s="56" t="s">
        <v>73</v>
      </c>
      <c r="B39" s="115"/>
      <c r="C39" s="116"/>
    </row>
    <row r="40" spans="1:3" ht="30" customHeight="1" thickBot="1" x14ac:dyDescent="0.25">
      <c r="A40" s="53" t="s">
        <v>7</v>
      </c>
      <c r="B40" s="117"/>
      <c r="C40" s="118"/>
    </row>
    <row r="41" spans="1:3" ht="30" customHeight="1" thickBot="1" x14ac:dyDescent="0.25">
      <c r="A41" s="57" t="s">
        <v>16</v>
      </c>
      <c r="B41" s="113"/>
      <c r="C41" s="114"/>
    </row>
    <row r="42" spans="1:3" ht="30" customHeight="1" thickBot="1" x14ac:dyDescent="0.25">
      <c r="A42" s="104" t="s">
        <v>8</v>
      </c>
      <c r="B42" s="105"/>
      <c r="C42" s="106"/>
    </row>
    <row r="43" spans="1:3" ht="30" customHeight="1" thickBot="1" x14ac:dyDescent="0.25">
      <c r="A43" s="52" t="s">
        <v>18</v>
      </c>
      <c r="B43" s="113"/>
      <c r="C43" s="114"/>
    </row>
    <row r="44" spans="1:3" ht="30" customHeight="1" thickBot="1" x14ac:dyDescent="0.25">
      <c r="A44" s="58" t="s">
        <v>9</v>
      </c>
      <c r="B44" s="119"/>
      <c r="C44" s="120"/>
    </row>
    <row r="45" spans="1:3" ht="30" customHeight="1" thickBot="1" x14ac:dyDescent="0.25">
      <c r="A45" s="58" t="s">
        <v>10</v>
      </c>
      <c r="B45" s="119"/>
      <c r="C45" s="120"/>
    </row>
    <row r="46" spans="1:3" ht="30" customHeight="1" thickBot="1" x14ac:dyDescent="0.25">
      <c r="A46" s="58" t="s">
        <v>11</v>
      </c>
      <c r="B46" s="119"/>
      <c r="C46" s="120"/>
    </row>
    <row r="47" spans="1:3" ht="30" customHeight="1" thickBot="1" x14ac:dyDescent="0.25">
      <c r="A47" s="58" t="s">
        <v>12</v>
      </c>
      <c r="B47" s="119"/>
      <c r="C47" s="120"/>
    </row>
    <row r="48" spans="1:3" ht="30" customHeight="1" thickBot="1" x14ac:dyDescent="0.25">
      <c r="A48" s="52" t="s">
        <v>19</v>
      </c>
      <c r="B48" s="113"/>
      <c r="C48" s="114"/>
    </row>
    <row r="49" spans="1:3" ht="30" customHeight="1" thickBot="1" x14ac:dyDescent="0.25">
      <c r="A49" s="58" t="s">
        <v>9</v>
      </c>
      <c r="B49" s="119"/>
      <c r="C49" s="120"/>
    </row>
    <row r="50" spans="1:3" ht="30" customHeight="1" thickBot="1" x14ac:dyDescent="0.25">
      <c r="A50" s="58" t="s">
        <v>10</v>
      </c>
      <c r="B50" s="119"/>
      <c r="C50" s="120"/>
    </row>
    <row r="51" spans="1:3" ht="30" customHeight="1" thickBot="1" x14ac:dyDescent="0.25">
      <c r="A51" s="59" t="s">
        <v>11</v>
      </c>
      <c r="B51" s="113"/>
      <c r="C51" s="114"/>
    </row>
    <row r="52" spans="1:3" ht="30" customHeight="1" thickBot="1" x14ac:dyDescent="0.25">
      <c r="A52" s="60" t="s">
        <v>12</v>
      </c>
      <c r="B52" s="119"/>
      <c r="C52" s="120"/>
    </row>
    <row r="53" spans="1:3" ht="30" customHeight="1" x14ac:dyDescent="0.2">
      <c r="A53" s="103" t="s">
        <v>20</v>
      </c>
      <c r="B53" s="103"/>
      <c r="C53" s="103"/>
    </row>
    <row r="54" spans="1:3" ht="30" customHeight="1" thickBot="1" x14ac:dyDescent="0.25"/>
    <row r="55" spans="1:3" ht="30" customHeight="1" thickBot="1" x14ac:dyDescent="0.3">
      <c r="A55" s="125" t="s">
        <v>69</v>
      </c>
      <c r="B55" s="126"/>
      <c r="C55" s="127"/>
    </row>
    <row r="56" spans="1:3" ht="30" customHeight="1" thickBot="1" x14ac:dyDescent="0.25">
      <c r="A56" s="110" t="s">
        <v>32</v>
      </c>
      <c r="B56" s="111"/>
      <c r="C56" s="112"/>
    </row>
    <row r="57" spans="1:3" ht="30" customHeight="1" thickBot="1" x14ac:dyDescent="0.25">
      <c r="A57" s="110" t="s">
        <v>17</v>
      </c>
      <c r="B57" s="111"/>
      <c r="C57" s="112"/>
    </row>
    <row r="58" spans="1:3" ht="30" customHeight="1" thickBot="1" x14ac:dyDescent="0.25">
      <c r="A58" s="51" t="s">
        <v>2</v>
      </c>
      <c r="B58" s="113"/>
      <c r="C58" s="114"/>
    </row>
    <row r="59" spans="1:3" ht="30" customHeight="1" thickBot="1" x14ac:dyDescent="0.25">
      <c r="A59" s="52" t="s">
        <v>3</v>
      </c>
      <c r="B59" s="119"/>
      <c r="C59" s="120"/>
    </row>
    <row r="60" spans="1:3" ht="30" customHeight="1" thickBot="1" x14ac:dyDescent="0.25">
      <c r="A60" s="53" t="s">
        <v>4</v>
      </c>
      <c r="B60" s="119"/>
      <c r="C60" s="120"/>
    </row>
    <row r="61" spans="1:3" ht="30" customHeight="1" thickBot="1" x14ac:dyDescent="0.25">
      <c r="A61" s="53" t="s">
        <v>5</v>
      </c>
      <c r="B61" s="121"/>
      <c r="C61" s="122"/>
    </row>
    <row r="62" spans="1:3" ht="30" customHeight="1" thickBot="1" x14ac:dyDescent="0.25">
      <c r="A62" s="53" t="s">
        <v>6</v>
      </c>
      <c r="B62" s="123"/>
      <c r="C62" s="124"/>
    </row>
    <row r="63" spans="1:3" ht="30" customHeight="1" thickBot="1" x14ac:dyDescent="0.25">
      <c r="A63" s="107" t="s">
        <v>70</v>
      </c>
      <c r="B63" s="108"/>
      <c r="C63" s="109"/>
    </row>
    <row r="64" spans="1:3" ht="30" customHeight="1" x14ac:dyDescent="0.2">
      <c r="A64" s="54" t="s">
        <v>71</v>
      </c>
      <c r="B64" s="128"/>
      <c r="C64" s="129"/>
    </row>
    <row r="65" spans="1:3" ht="30" customHeight="1" x14ac:dyDescent="0.2">
      <c r="A65" s="55" t="s">
        <v>72</v>
      </c>
      <c r="B65" s="130"/>
      <c r="C65" s="131"/>
    </row>
    <row r="66" spans="1:3" ht="30" customHeight="1" thickBot="1" x14ac:dyDescent="0.25">
      <c r="A66" s="56" t="s">
        <v>73</v>
      </c>
      <c r="B66" s="115"/>
      <c r="C66" s="116"/>
    </row>
    <row r="67" spans="1:3" ht="30" customHeight="1" thickBot="1" x14ac:dyDescent="0.25">
      <c r="A67" s="53" t="s">
        <v>7</v>
      </c>
      <c r="B67" s="117"/>
      <c r="C67" s="118"/>
    </row>
    <row r="68" spans="1:3" ht="30" customHeight="1" thickBot="1" x14ac:dyDescent="0.25">
      <c r="A68" s="57" t="s">
        <v>16</v>
      </c>
      <c r="B68" s="113"/>
      <c r="C68" s="114"/>
    </row>
    <row r="69" spans="1:3" ht="30" customHeight="1" thickBot="1" x14ac:dyDescent="0.25">
      <c r="A69" s="104" t="s">
        <v>8</v>
      </c>
      <c r="B69" s="105"/>
      <c r="C69" s="106"/>
    </row>
    <row r="70" spans="1:3" ht="30" customHeight="1" thickBot="1" x14ac:dyDescent="0.25">
      <c r="A70" s="52" t="s">
        <v>18</v>
      </c>
      <c r="B70" s="113"/>
      <c r="C70" s="114"/>
    </row>
    <row r="71" spans="1:3" ht="30" customHeight="1" thickBot="1" x14ac:dyDescent="0.25">
      <c r="A71" s="58" t="s">
        <v>9</v>
      </c>
      <c r="B71" s="119"/>
      <c r="C71" s="120"/>
    </row>
    <row r="72" spans="1:3" ht="30" customHeight="1" thickBot="1" x14ac:dyDescent="0.25">
      <c r="A72" s="58" t="s">
        <v>10</v>
      </c>
      <c r="B72" s="119"/>
      <c r="C72" s="120"/>
    </row>
    <row r="73" spans="1:3" ht="30" customHeight="1" thickBot="1" x14ac:dyDescent="0.25">
      <c r="A73" s="58" t="s">
        <v>11</v>
      </c>
      <c r="B73" s="119"/>
      <c r="C73" s="120"/>
    </row>
    <row r="74" spans="1:3" ht="30" customHeight="1" thickBot="1" x14ac:dyDescent="0.25">
      <c r="A74" s="58" t="s">
        <v>12</v>
      </c>
      <c r="B74" s="119"/>
      <c r="C74" s="120"/>
    </row>
    <row r="75" spans="1:3" ht="30" customHeight="1" thickBot="1" x14ac:dyDescent="0.25">
      <c r="A75" s="52" t="s">
        <v>19</v>
      </c>
      <c r="B75" s="113"/>
      <c r="C75" s="114"/>
    </row>
    <row r="76" spans="1:3" ht="30" customHeight="1" thickBot="1" x14ac:dyDescent="0.25">
      <c r="A76" s="58" t="s">
        <v>9</v>
      </c>
      <c r="B76" s="119"/>
      <c r="C76" s="120"/>
    </row>
    <row r="77" spans="1:3" ht="30" customHeight="1" thickBot="1" x14ac:dyDescent="0.25">
      <c r="A77" s="58" t="s">
        <v>10</v>
      </c>
      <c r="B77" s="119"/>
      <c r="C77" s="120"/>
    </row>
    <row r="78" spans="1:3" ht="30" customHeight="1" thickBot="1" x14ac:dyDescent="0.25">
      <c r="A78" s="59" t="s">
        <v>11</v>
      </c>
      <c r="B78" s="113"/>
      <c r="C78" s="114"/>
    </row>
    <row r="79" spans="1:3" ht="30" customHeight="1" thickBot="1" x14ac:dyDescent="0.25">
      <c r="A79" s="60" t="s">
        <v>12</v>
      </c>
      <c r="B79" s="119"/>
      <c r="C79" s="120"/>
    </row>
    <row r="80" spans="1:3" ht="30" customHeight="1" x14ac:dyDescent="0.2">
      <c r="A80" s="103" t="s">
        <v>20</v>
      </c>
      <c r="B80" s="103"/>
      <c r="C80" s="103"/>
    </row>
    <row r="81" ht="30" customHeight="1" x14ac:dyDescent="0.2"/>
  </sheetData>
  <sheetProtection sheet="1" selectLockedCells="1"/>
  <mergeCells count="78">
    <mergeCell ref="B75:C75"/>
    <mergeCell ref="B76:C76"/>
    <mergeCell ref="B77:C77"/>
    <mergeCell ref="B78:C78"/>
    <mergeCell ref="B79:C79"/>
    <mergeCell ref="A80:C80"/>
    <mergeCell ref="A69:C69"/>
    <mergeCell ref="B70:C70"/>
    <mergeCell ref="B71:C71"/>
    <mergeCell ref="B72:C72"/>
    <mergeCell ref="B73:C73"/>
    <mergeCell ref="B74:C74"/>
    <mergeCell ref="A63:C63"/>
    <mergeCell ref="B64:C64"/>
    <mergeCell ref="B65:C65"/>
    <mergeCell ref="B66:C66"/>
    <mergeCell ref="B67:C67"/>
    <mergeCell ref="B68:C68"/>
    <mergeCell ref="A57:C57"/>
    <mergeCell ref="B58:C58"/>
    <mergeCell ref="B59:C59"/>
    <mergeCell ref="B60:C60"/>
    <mergeCell ref="B61:C61"/>
    <mergeCell ref="B62:C62"/>
    <mergeCell ref="B50:C50"/>
    <mergeCell ref="B51:C51"/>
    <mergeCell ref="B52:C52"/>
    <mergeCell ref="A53:C53"/>
    <mergeCell ref="A55:C55"/>
    <mergeCell ref="A56:C56"/>
    <mergeCell ref="B44:C44"/>
    <mergeCell ref="B45:C45"/>
    <mergeCell ref="B46:C46"/>
    <mergeCell ref="B47:C47"/>
    <mergeCell ref="B48:C48"/>
    <mergeCell ref="B49:C49"/>
    <mergeCell ref="B38:C38"/>
    <mergeCell ref="B39:C39"/>
    <mergeCell ref="B40:C40"/>
    <mergeCell ref="B41:C41"/>
    <mergeCell ref="A42:C42"/>
    <mergeCell ref="B43:C43"/>
    <mergeCell ref="B32:C32"/>
    <mergeCell ref="B33:C33"/>
    <mergeCell ref="B34:C34"/>
    <mergeCell ref="B35:C35"/>
    <mergeCell ref="A36:C36"/>
    <mergeCell ref="B37:C37"/>
    <mergeCell ref="B25:C25"/>
    <mergeCell ref="A26:C26"/>
    <mergeCell ref="A28:C28"/>
    <mergeCell ref="A29:C29"/>
    <mergeCell ref="A30:C30"/>
    <mergeCell ref="B31:C31"/>
    <mergeCell ref="B19:C19"/>
    <mergeCell ref="B20:C20"/>
    <mergeCell ref="B21:C21"/>
    <mergeCell ref="B22:C22"/>
    <mergeCell ref="B23:C23"/>
    <mergeCell ref="B24:C24"/>
    <mergeCell ref="B13:C13"/>
    <mergeCell ref="B14:C14"/>
    <mergeCell ref="A15:C15"/>
    <mergeCell ref="B16:C16"/>
    <mergeCell ref="B17:C17"/>
    <mergeCell ref="B18:C18"/>
    <mergeCell ref="B7:C7"/>
    <mergeCell ref="B8:C8"/>
    <mergeCell ref="A9:C9"/>
    <mergeCell ref="B10:C10"/>
    <mergeCell ref="B11:C11"/>
    <mergeCell ref="B12:C12"/>
    <mergeCell ref="A1:C1"/>
    <mergeCell ref="A2:C2"/>
    <mergeCell ref="A3:C3"/>
    <mergeCell ref="B4:C4"/>
    <mergeCell ref="B5:C5"/>
    <mergeCell ref="B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2C79-E759-4475-9248-8CFBE760CC20}">
  <sheetPr>
    <pageSetUpPr fitToPage="1"/>
  </sheetPr>
  <dimension ref="A1:D26"/>
  <sheetViews>
    <sheetView tabSelected="1" zoomScaleNormal="100" workbookViewId="0">
      <selection activeCell="B25" sqref="B25"/>
    </sheetView>
  </sheetViews>
  <sheetFormatPr defaultColWidth="9.140625" defaultRowHeight="30" customHeight="1" x14ac:dyDescent="0.25"/>
  <cols>
    <col min="1" max="1" width="69.5703125" style="12" customWidth="1"/>
    <col min="2" max="2" width="15.5703125" style="12" customWidth="1"/>
    <col min="3" max="3" width="52.42578125" style="11" customWidth="1"/>
    <col min="4" max="4" width="80.140625" style="11" customWidth="1"/>
    <col min="5" max="5" width="9" style="12" customWidth="1"/>
    <col min="6" max="6" width="20.5703125" style="12" customWidth="1"/>
    <col min="7" max="16384" width="9.140625" style="12"/>
  </cols>
  <sheetData>
    <row r="1" spans="1:4" ht="30" customHeight="1" x14ac:dyDescent="0.25">
      <c r="A1" s="5" t="s">
        <v>29</v>
      </c>
      <c r="B1" s="10" t="s">
        <v>1</v>
      </c>
    </row>
    <row r="2" spans="1:4" s="1" customFormat="1" ht="30" customHeight="1" x14ac:dyDescent="0.25">
      <c r="A2" s="10" t="s">
        <v>43</v>
      </c>
      <c r="B2" s="10"/>
      <c r="C2" s="2"/>
      <c r="D2" s="2"/>
    </row>
    <row r="3" spans="1:4" s="1" customFormat="1" ht="30" customHeight="1" thickBot="1" x14ac:dyDescent="0.3">
      <c r="A3" s="138" t="s">
        <v>48</v>
      </c>
      <c r="B3" s="138"/>
      <c r="C3" s="138"/>
      <c r="D3" s="138"/>
    </row>
    <row r="4" spans="1:4" s="1" customFormat="1" ht="30" customHeight="1" thickBot="1" x14ac:dyDescent="0.3">
      <c r="A4" s="62" t="s">
        <v>46</v>
      </c>
      <c r="B4" s="63" t="s">
        <v>44</v>
      </c>
      <c r="C4" s="144" t="s">
        <v>28</v>
      </c>
      <c r="D4" s="145"/>
    </row>
    <row r="5" spans="1:4" s="1" customFormat="1" ht="45" customHeight="1" x14ac:dyDescent="0.25">
      <c r="A5" s="64" t="s">
        <v>55</v>
      </c>
      <c r="B5" s="46"/>
      <c r="C5" s="139" t="s">
        <v>45</v>
      </c>
      <c r="D5" s="140"/>
    </row>
    <row r="6" spans="1:4" s="1" customFormat="1" ht="45" customHeight="1" x14ac:dyDescent="0.25">
      <c r="A6" s="65" t="s">
        <v>26</v>
      </c>
      <c r="B6" s="47"/>
      <c r="C6" s="132" t="s">
        <v>56</v>
      </c>
      <c r="D6" s="133"/>
    </row>
    <row r="7" spans="1:4" s="1" customFormat="1" ht="45" customHeight="1" thickBot="1" x14ac:dyDescent="0.3">
      <c r="A7" s="66" t="s">
        <v>22</v>
      </c>
      <c r="B7" s="48"/>
      <c r="C7" s="134" t="s">
        <v>57</v>
      </c>
      <c r="D7" s="135"/>
    </row>
    <row r="8" spans="1:4" s="1" customFormat="1" ht="15.75" customHeight="1" x14ac:dyDescent="0.25">
      <c r="A8" s="67"/>
      <c r="B8" s="2"/>
      <c r="C8" s="68"/>
      <c r="D8" s="68"/>
    </row>
    <row r="9" spans="1:4" s="1" customFormat="1" ht="30" customHeight="1" thickBot="1" x14ac:dyDescent="0.3">
      <c r="A9" s="138" t="s">
        <v>49</v>
      </c>
      <c r="B9" s="138"/>
      <c r="C9" s="138"/>
      <c r="D9" s="138"/>
    </row>
    <row r="10" spans="1:4" s="1" customFormat="1" ht="30" customHeight="1" thickBot="1" x14ac:dyDescent="0.3">
      <c r="A10" s="76" t="s">
        <v>58</v>
      </c>
      <c r="B10" s="77"/>
      <c r="C10" s="61"/>
      <c r="D10" s="61"/>
    </row>
    <row r="11" spans="1:4" s="1" customFormat="1" ht="30" customHeight="1" thickBot="1" x14ac:dyDescent="0.3">
      <c r="A11" s="74" t="s">
        <v>47</v>
      </c>
      <c r="B11" s="75" t="s">
        <v>44</v>
      </c>
      <c r="C11" s="136" t="s">
        <v>28</v>
      </c>
      <c r="D11" s="137"/>
    </row>
    <row r="12" spans="1:4" s="1" customFormat="1" ht="45" customHeight="1" x14ac:dyDescent="0.25">
      <c r="A12" s="64" t="s">
        <v>54</v>
      </c>
      <c r="B12" s="49"/>
      <c r="C12" s="139" t="s">
        <v>50</v>
      </c>
      <c r="D12" s="140"/>
    </row>
    <row r="13" spans="1:4" s="1" customFormat="1" ht="150" customHeight="1" x14ac:dyDescent="0.25">
      <c r="A13" s="141" t="s">
        <v>74</v>
      </c>
      <c r="B13" s="142"/>
      <c r="C13" s="142"/>
      <c r="D13" s="143"/>
    </row>
    <row r="14" spans="1:4" s="1" customFormat="1" ht="45" customHeight="1" x14ac:dyDescent="0.25">
      <c r="A14" s="65" t="s">
        <v>26</v>
      </c>
      <c r="B14" s="46"/>
      <c r="C14" s="132" t="s">
        <v>52</v>
      </c>
      <c r="D14" s="133"/>
    </row>
    <row r="15" spans="1:4" s="1" customFormat="1" ht="45" customHeight="1" thickBot="1" x14ac:dyDescent="0.3">
      <c r="A15" s="66" t="s">
        <v>27</v>
      </c>
      <c r="B15" s="15"/>
      <c r="C15" s="134" t="s">
        <v>51</v>
      </c>
      <c r="D15" s="135"/>
    </row>
    <row r="16" spans="1:4" ht="30" customHeight="1" x14ac:dyDescent="0.25">
      <c r="A16" s="69" t="s">
        <v>53</v>
      </c>
    </row>
    <row r="17" spans="1:2" ht="15" customHeight="1" x14ac:dyDescent="0.25">
      <c r="A17" s="7"/>
    </row>
    <row r="18" spans="1:2" ht="30" customHeight="1" thickBot="1" x14ac:dyDescent="0.3">
      <c r="A18" s="10" t="s">
        <v>64</v>
      </c>
    </row>
    <row r="19" spans="1:2" s="1" customFormat="1" ht="30" customHeight="1" thickBot="1" x14ac:dyDescent="0.3">
      <c r="A19" s="70" t="s">
        <v>65</v>
      </c>
      <c r="B19" s="8" t="s">
        <v>44</v>
      </c>
    </row>
    <row r="20" spans="1:2" s="1" customFormat="1" ht="30" customHeight="1" x14ac:dyDescent="0.25">
      <c r="A20" s="6" t="s">
        <v>23</v>
      </c>
      <c r="B20" s="71">
        <f>B12-B5</f>
        <v>0</v>
      </c>
    </row>
    <row r="21" spans="1:2" s="1" customFormat="1" ht="30" customHeight="1" x14ac:dyDescent="0.25">
      <c r="A21" s="64" t="s">
        <v>24</v>
      </c>
      <c r="B21" s="72">
        <f>B14-B6</f>
        <v>0</v>
      </c>
    </row>
    <row r="22" spans="1:2" s="1" customFormat="1" ht="30" customHeight="1" thickBot="1" x14ac:dyDescent="0.3">
      <c r="A22" s="9" t="s">
        <v>25</v>
      </c>
      <c r="B22" s="73">
        <f>B15-B7</f>
        <v>0</v>
      </c>
    </row>
    <row r="23" spans="1:2" ht="30" customHeight="1" thickBot="1" x14ac:dyDescent="0.3"/>
    <row r="24" spans="1:2" ht="30" customHeight="1" thickBot="1" x14ac:dyDescent="0.3">
      <c r="A24" s="78" t="s">
        <v>62</v>
      </c>
      <c r="B24" s="79"/>
    </row>
    <row r="25" spans="1:2" ht="45" customHeight="1" x14ac:dyDescent="0.25">
      <c r="A25" s="82" t="s">
        <v>63</v>
      </c>
      <c r="B25" s="80"/>
    </row>
    <row r="26" spans="1:2" ht="45" customHeight="1" thickBot="1" x14ac:dyDescent="0.3">
      <c r="A26" s="83" t="s">
        <v>61</v>
      </c>
      <c r="B26" s="81"/>
    </row>
  </sheetData>
  <sheetProtection sheet="1" selectLockedCells="1"/>
  <customSheetViews>
    <customSheetView guid="{3446F7BF-32D9-419B-83CD-5C6C1C9A6E9C}" scale="115" showPageBreaks="1">
      <selection activeCell="B3" sqref="B3"/>
      <rowBreaks count="1" manualBreakCount="1">
        <brk id="9" max="16383" man="1"/>
      </rowBreaks>
      <pageMargins left="0.70866141732283472" right="0.70866141732283472" top="0.74803149606299213" bottom="0.74803149606299213" header="0.31496062992125984" footer="0.31496062992125984"/>
      <pageSetup paperSize="9" scale="28" fitToHeight="4" orientation="landscape" r:id="rId1"/>
    </customSheetView>
  </customSheetViews>
  <mergeCells count="11">
    <mergeCell ref="C4:D4"/>
    <mergeCell ref="C5:D5"/>
    <mergeCell ref="C6:D6"/>
    <mergeCell ref="C7:D7"/>
    <mergeCell ref="A3:D3"/>
    <mergeCell ref="C14:D14"/>
    <mergeCell ref="C15:D15"/>
    <mergeCell ref="C11:D11"/>
    <mergeCell ref="A9:D9"/>
    <mergeCell ref="C12:D12"/>
    <mergeCell ref="A13:D13"/>
  </mergeCells>
  <phoneticPr fontId="5" type="noConversion"/>
  <conditionalFormatting sqref="A16:A17">
    <cfRule type="cellIs" dxfId="2" priority="7" operator="lessThan">
      <formula>B8</formula>
    </cfRule>
  </conditionalFormatting>
  <conditionalFormatting sqref="B12">
    <cfRule type="cellIs" dxfId="1" priority="1" operator="lessThan">
      <formula>B5</formula>
    </cfRule>
  </conditionalFormatting>
  <conditionalFormatting sqref="B14:B15">
    <cfRule type="cellIs" dxfId="0" priority="9" operator="lessThan">
      <formula>B6</formula>
    </cfRule>
  </conditionalFormatting>
  <pageMargins left="0.70866141732283472" right="0.70866141732283472" top="0.74803149606299213" bottom="0.74803149606299213" header="0.31496062992125984" footer="0.31496062992125984"/>
  <pageSetup paperSize="9" scale="34" fitToWidth="0" orientation="landscape" r:id="rId2"/>
  <rowBreaks count="1" manualBreakCount="1">
    <brk id="1" max="16383"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3E41853-409E-4EC3-9A75-E2C95A8E43DA}">
          <x14:formula1>
            <xm:f>'drop down'!$A$2:$A$10</xm:f>
          </x14:formula1>
          <xm:sqref>B10</xm:sqref>
        </x14:dataValidation>
        <x14:dataValidation type="list" allowBlank="1" showInputMessage="1" showErrorMessage="1" xr:uid="{4F2ED5DC-FD77-42E9-B63B-33AF784CC544}">
          <x14:formula1>
            <xm:f>'drop down'!$C$2:$C$3</xm:f>
          </x14:formula1>
          <xm:sqref>B25 B26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 of grant funds</vt:lpstr>
      <vt:lpstr>drop down</vt:lpstr>
      <vt:lpstr>Procurement </vt:lpstr>
      <vt:lpstr>Outputs and Outcomes</vt:lpstr>
    </vt:vector>
  </TitlesOfParts>
  <Company>Nottingham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Reader</dc:creator>
  <cp:lastModifiedBy>Alex Reader</cp:lastModifiedBy>
  <cp:lastPrinted>2026-04-17T10:46:45Z</cp:lastPrinted>
  <dcterms:created xsi:type="dcterms:W3CDTF">2022-09-16T09:53:25Z</dcterms:created>
  <dcterms:modified xsi:type="dcterms:W3CDTF">2026-04-28T15:07:25Z</dcterms:modified>
</cp:coreProperties>
</file>